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ummary" sheetId="1" r:id="rId1"/>
    <sheet name="Annual Data" sheetId="2" r:id="rId2"/>
  </sheets>
  <definedNames>
    <definedName name="solver_adj" localSheetId="1" hidden="1">'Annual Data'!$A$10,'Annual Data'!$A$15,'Annual Data'!$A$20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'Annual Data'!$A$10</definedName>
    <definedName name="solver_lhs2" localSheetId="1" hidden="1">'Annual Data'!$A$15</definedName>
    <definedName name="solver_lhs3" localSheetId="1" hidden="1">'Annual Data'!$A$20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3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'Annual Data'!#REF!</definedName>
    <definedName name="solver_pre" localSheetId="1" hidden="1">0.000001</definedName>
    <definedName name="solver_pre" localSheetId="0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Ty Hughes</author>
  </authors>
  <commentList>
    <comment ref="C24" authorId="0">
      <text>
        <r>
          <rPr>
            <b/>
            <sz val="8"/>
            <rFont val="Tahoma"/>
            <family val="0"/>
          </rPr>
          <t>Data only goes back 15 years to 1991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Data only goes back 15 years to 1991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Vanguard Total Stock Market Fund</t>
        </r>
      </text>
    </comment>
    <comment ref="C22" authorId="0">
      <text>
        <r>
          <rPr>
            <b/>
            <sz val="8"/>
            <rFont val="Tahoma"/>
            <family val="0"/>
          </rPr>
          <t>Data begins in 1994.</t>
        </r>
      </text>
    </comment>
    <comment ref="C25" authorId="0">
      <text>
        <r>
          <rPr>
            <b/>
            <sz val="8"/>
            <rFont val="Tahoma"/>
            <family val="0"/>
          </rPr>
          <t>Data begins in 1991.</t>
        </r>
      </text>
    </comment>
    <comment ref="C27" authorId="0">
      <text>
        <r>
          <rPr>
            <b/>
            <sz val="8"/>
            <rFont val="Tahoma"/>
            <family val="0"/>
          </rPr>
          <t>Data begins in 1996.</t>
        </r>
      </text>
    </comment>
    <comment ref="C28" authorId="0">
      <text>
        <r>
          <rPr>
            <b/>
            <sz val="8"/>
            <rFont val="Tahoma"/>
            <family val="0"/>
          </rPr>
          <t>Data begins in 1995.</t>
        </r>
      </text>
    </comment>
    <comment ref="C3" authorId="0">
      <text>
        <r>
          <rPr>
            <b/>
            <sz val="8"/>
            <rFont val="Tahoma"/>
            <family val="0"/>
          </rPr>
          <t>Return calculated with rebalancing at the end of each calendar year.</t>
        </r>
      </text>
    </comment>
    <comment ref="C31" authorId="0">
      <text>
        <r>
          <rPr>
            <b/>
            <sz val="8"/>
            <rFont val="Tahoma"/>
            <family val="0"/>
          </rPr>
          <t>The Federal Thrift Savings Plan is available for federal employees.  The G fund are short term government securities.  There is no comparable commercial index for the government securities class.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Ty Hughes</author>
  </authors>
  <commentList>
    <comment ref="W39" authorId="0">
      <text>
        <r>
          <rPr>
            <b/>
            <sz val="8"/>
            <rFont val="Tahoma"/>
            <family val="0"/>
          </rPr>
          <t>Used Russell 2000 return.  Wilshire 4500 not available for 1987.</t>
        </r>
      </text>
    </comment>
    <comment ref="V64" authorId="0">
      <text>
        <r>
          <rPr>
            <b/>
            <sz val="8"/>
            <rFont val="Tahoma"/>
            <family val="0"/>
          </rPr>
          <t xml:space="preserve">Used 1998
</t>
        </r>
      </text>
    </comment>
    <comment ref="W64" authorId="0">
      <text>
        <r>
          <rPr>
            <b/>
            <sz val="8"/>
            <rFont val="Tahoma"/>
            <family val="0"/>
          </rPr>
          <t xml:space="preserve">Used 1988
</t>
        </r>
      </text>
    </comment>
    <comment ref="A64" authorId="0">
      <text>
        <r>
          <rPr>
            <b/>
            <sz val="8"/>
            <rFont val="Tahoma"/>
            <family val="0"/>
          </rPr>
          <t>Federal Thrift Savings Plan.  There is no comparable commercial index for the government securities class.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Tracks very closely to the MSCI Europe Index.
Data only from 1991 forward.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Data only from 1994 forward.</t>
        </r>
      </text>
    </comment>
    <comment ref="A89" authorId="0">
      <text>
        <r>
          <rPr>
            <b/>
            <sz val="8"/>
            <rFont val="Tahoma"/>
            <family val="0"/>
          </rPr>
          <t>Data only from 1991 forward.</t>
        </r>
      </text>
    </comment>
    <comment ref="A94" authorId="0">
      <text>
        <r>
          <rPr>
            <b/>
            <sz val="8"/>
            <rFont val="Tahoma"/>
            <family val="0"/>
          </rPr>
          <t>Data only from 1991 forward.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Data begins in 1996.
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sz val="8"/>
            <rFont val="Tahoma"/>
            <family val="0"/>
          </rPr>
          <t xml:space="preserve">Fund closed to new investors in Feb 2006.  The ETF "GLD" might be an alternative.
</t>
        </r>
      </text>
    </comment>
  </commentList>
</comments>
</file>

<file path=xl/sharedStrings.xml><?xml version="1.0" encoding="utf-8"?>
<sst xmlns="http://schemas.openxmlformats.org/spreadsheetml/2006/main" count="162" uniqueCount="85">
  <si>
    <t>Return</t>
  </si>
  <si>
    <t>End Year</t>
  </si>
  <si>
    <t>Reblanced</t>
  </si>
  <si>
    <t>S&amp;P500</t>
  </si>
  <si>
    <t>S&amp;P500 Val</t>
  </si>
  <si>
    <t>S&amp;P500 Grw</t>
  </si>
  <si>
    <t>w/o Rebal</t>
  </si>
  <si>
    <t>10-Year</t>
  </si>
  <si>
    <t>15-Year</t>
  </si>
  <si>
    <t>5-Year</t>
  </si>
  <si>
    <t>3-Year</t>
  </si>
  <si>
    <t>Period</t>
  </si>
  <si>
    <t>Rebalanced</t>
  </si>
  <si>
    <t>Ann'l Return</t>
  </si>
  <si>
    <t>MSCI EAFE</t>
  </si>
  <si>
    <t>VG REIT</t>
  </si>
  <si>
    <t>Russell 2000</t>
  </si>
  <si>
    <t>Russell 2000V</t>
  </si>
  <si>
    <t>Russell 2000G</t>
  </si>
  <si>
    <t>EAFE</t>
  </si>
  <si>
    <t>SP 500</t>
  </si>
  <si>
    <t>LB Bond</t>
  </si>
  <si>
    <t>LB Agg</t>
  </si>
  <si>
    <t>VG Tot Mkt</t>
  </si>
  <si>
    <t>VTSMX</t>
  </si>
  <si>
    <t>VPMCX</t>
  </si>
  <si>
    <t>PrimeCp</t>
  </si>
  <si>
    <t>MSCI REIT</t>
  </si>
  <si>
    <t>MCSI REIT</t>
  </si>
  <si>
    <t>Vg EMF</t>
  </si>
  <si>
    <t>Vg Eur</t>
  </si>
  <si>
    <t>Vg Pac</t>
  </si>
  <si>
    <t>Vg Int'l Val</t>
  </si>
  <si>
    <t>Vg Prec Mtl</t>
  </si>
  <si>
    <t>Vg Gold</t>
  </si>
  <si>
    <t>Large Cap</t>
  </si>
  <si>
    <t>Small Cap</t>
  </si>
  <si>
    <t>Vanguard EMF</t>
  </si>
  <si>
    <t>Vanguard European</t>
  </si>
  <si>
    <t>Vanguard Pacific</t>
  </si>
  <si>
    <t>Other Asset Classes</t>
  </si>
  <si>
    <t xml:space="preserve">Total Invested </t>
  </si>
  <si>
    <t>1-Year</t>
  </si>
  <si>
    <t>Rus 2000</t>
  </si>
  <si>
    <t>Max</t>
  </si>
  <si>
    <t>Min</t>
  </si>
  <si>
    <t>Max/Min Annual Return</t>
  </si>
  <si>
    <t>Yr Ends</t>
  </si>
  <si>
    <t>Return for 5-Yr Periods</t>
  </si>
  <si>
    <t>Portfolio Return</t>
  </si>
  <si>
    <t>No Rebal</t>
  </si>
  <si>
    <t>During 15-Year Period</t>
  </si>
  <si>
    <t>Vanguard Int'l Value</t>
  </si>
  <si>
    <t>Total Asset Allocation</t>
  </si>
  <si>
    <t>Some Major Indices for Comparison</t>
  </si>
  <si>
    <t xml:space="preserve">International </t>
  </si>
  <si>
    <t>S&amp;P 500</t>
  </si>
  <si>
    <t>Russell 2000 Value</t>
  </si>
  <si>
    <t>Russell 2000 Growth</t>
  </si>
  <si>
    <t>S&amp;P 500 / Barra Growth</t>
  </si>
  <si>
    <t>S&amp;P 500 / Barra Value</t>
  </si>
  <si>
    <t>YTD</t>
  </si>
  <si>
    <t>Wilshire 4500 (TSP S)</t>
  </si>
  <si>
    <t>TSP G</t>
  </si>
  <si>
    <t>Wilshire 4500</t>
  </si>
  <si>
    <t>EAFE Index (TSP I)</t>
  </si>
  <si>
    <t>LB Bond (TSP F)</t>
  </si>
  <si>
    <t>Year End</t>
  </si>
  <si>
    <t>Wil 4500</t>
  </si>
  <si>
    <t>Vg Total Mkt</t>
  </si>
  <si>
    <t>IVE</t>
  </si>
  <si>
    <t>IVW</t>
  </si>
  <si>
    <t>VEIEX</t>
  </si>
  <si>
    <t>VEURX</t>
  </si>
  <si>
    <t>VPACX</t>
  </si>
  <si>
    <t>VTRIX</t>
  </si>
  <si>
    <t>Vg PrimeCap</t>
  </si>
  <si>
    <t>Vg Tot Mkt</t>
  </si>
  <si>
    <t>VGSIX</t>
  </si>
  <si>
    <t>Vg REIT</t>
  </si>
  <si>
    <t>Vanguard REIT</t>
  </si>
  <si>
    <t>VGPMX</t>
  </si>
  <si>
    <t xml:space="preserve">Vg Precious Metals </t>
  </si>
  <si>
    <t>Vanguard PrimeCap Fund</t>
  </si>
  <si>
    <t>( 08/31)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</si>
</sst>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$&quot;#,##0.0"/>
    <numFmt numFmtId="168" formatCode="0.00000000000%"/>
    <numFmt numFmtId="169" formatCode="0.00000000%"/>
    <numFmt numFmtId="170" formatCode="0.00000%"/>
    <numFmt numFmtId="171" formatCode="[$-409]dddd\,\ mmmm\ dd\,\ yyyy"/>
    <numFmt numFmtId="172" formatCode="mm/dd/yy;@"/>
    <numFmt numFmtId="173" formatCode="[$-409]mmmmm;@"/>
    <numFmt numFmtId="174" formatCode="[$-409]dd\-mmm\-yy;@"/>
    <numFmt numFmtId="175" formatCode="yy"/>
    <numFmt numFmtId="176" formatCode="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/yy;@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 Annual Returns (1991-2005)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125"/>
          <c:w val="0.935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'Annual Data'!$D$5:$R$5</c:f>
              <c:numCache>
                <c:ptCount val="15"/>
                <c:pt idx="0">
                  <c:v>2005</c:v>
                </c:pt>
                <c:pt idx="1">
                  <c:v>2004</c:v>
                </c:pt>
                <c:pt idx="2">
                  <c:v>2003</c:v>
                </c:pt>
                <c:pt idx="3">
                  <c:v>2002</c:v>
                </c:pt>
                <c:pt idx="4">
                  <c:v>2001</c:v>
                </c:pt>
                <c:pt idx="5">
                  <c:v>2000</c:v>
                </c:pt>
                <c:pt idx="6">
                  <c:v>1999</c:v>
                </c:pt>
                <c:pt idx="7">
                  <c:v>1998</c:v>
                </c:pt>
                <c:pt idx="8">
                  <c:v>1997</c:v>
                </c:pt>
                <c:pt idx="9">
                  <c:v>1996</c:v>
                </c:pt>
                <c:pt idx="10">
                  <c:v>1995</c:v>
                </c:pt>
                <c:pt idx="11">
                  <c:v>1994</c:v>
                </c:pt>
                <c:pt idx="12">
                  <c:v>1993</c:v>
                </c:pt>
                <c:pt idx="13">
                  <c:v>1992</c:v>
                </c:pt>
                <c:pt idx="14">
                  <c:v>1991</c:v>
                </c:pt>
              </c:numCache>
            </c:numRef>
          </c:cat>
          <c:val>
            <c:numRef>
              <c:f>'Annual Data'!$D$7:$R$7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30"/>
        <c:axId val="60864799"/>
        <c:axId val="63897824"/>
      </c:barChart>
      <c:dateAx>
        <c:axId val="608647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897824"/>
        <c:crosses val="autoZero"/>
        <c:auto val="0"/>
        <c:noMultiLvlLbl val="0"/>
      </c:dateAx>
      <c:valAx>
        <c:axId val="6389782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64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9</xdr:row>
      <xdr:rowOff>152400</xdr:rowOff>
    </xdr:from>
    <xdr:to>
      <xdr:col>13</xdr:col>
      <xdr:colOff>590550</xdr:colOff>
      <xdr:row>28</xdr:row>
      <xdr:rowOff>0</xdr:rowOff>
    </xdr:to>
    <xdr:graphicFrame>
      <xdr:nvGraphicFramePr>
        <xdr:cNvPr id="1" name="Chart 10"/>
        <xdr:cNvGraphicFramePr/>
      </xdr:nvGraphicFramePr>
      <xdr:xfrm>
        <a:off x="4429125" y="1533525"/>
        <a:ext cx="37528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28</xdr:row>
      <xdr:rowOff>133350</xdr:rowOff>
    </xdr:from>
    <xdr:ext cx="5581650" cy="1028700"/>
    <xdr:sp>
      <xdr:nvSpPr>
        <xdr:cNvPr id="2" name="TextBox 26"/>
        <xdr:cNvSpPr txBox="1">
          <a:spLocks noChangeArrowheads="1"/>
        </xdr:cNvSpPr>
      </xdr:nvSpPr>
      <xdr:spPr>
        <a:xfrm>
          <a:off x="2647950" y="4591050"/>
          <a:ext cx="5581650" cy="10287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spreadsheet calculates historic return for various asset class combinations.  Enter asset allocations in column B (replacing the blue numbers).  The weightings can be more or less than 100%.  Note that the year-to-year variability of return decreases as asset classes are added.  This spreadsheet is backward looking -- past performance of any particular asset class is no guarantee of future performance.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4" width="9.00390625" style="0" customWidth="1"/>
    <col min="6" max="6" width="10.140625" style="0" bestFit="1" customWidth="1"/>
  </cols>
  <sheetData>
    <row r="1" ht="6" customHeight="1" thickBot="1"/>
    <row r="2" spans="2:14" ht="12.75">
      <c r="B2" s="37" t="s">
        <v>49</v>
      </c>
      <c r="C2" s="38"/>
      <c r="D2" s="39"/>
      <c r="F2" s="40" t="s">
        <v>54</v>
      </c>
      <c r="G2" s="41"/>
      <c r="H2" s="41"/>
      <c r="I2" s="41"/>
      <c r="J2" s="41"/>
      <c r="K2" s="41"/>
      <c r="L2" s="41"/>
      <c r="M2" s="41"/>
      <c r="N2" s="42"/>
    </row>
    <row r="3" spans="2:14" ht="13.5" thickBot="1">
      <c r="B3" s="23" t="s">
        <v>11</v>
      </c>
      <c r="C3" s="24" t="s">
        <v>0</v>
      </c>
      <c r="D3" s="25" t="s">
        <v>50</v>
      </c>
      <c r="F3" s="26" t="s">
        <v>77</v>
      </c>
      <c r="G3" s="27" t="s">
        <v>20</v>
      </c>
      <c r="H3" s="27" t="s">
        <v>43</v>
      </c>
      <c r="I3" s="27" t="s">
        <v>68</v>
      </c>
      <c r="J3" s="27" t="s">
        <v>79</v>
      </c>
      <c r="K3" s="27" t="s">
        <v>19</v>
      </c>
      <c r="L3" s="27" t="s">
        <v>34</v>
      </c>
      <c r="M3" s="27" t="s">
        <v>26</v>
      </c>
      <c r="N3" s="28" t="s">
        <v>21</v>
      </c>
    </row>
    <row r="4" spans="2:15" ht="12.75">
      <c r="B4" s="6" t="s">
        <v>61</v>
      </c>
      <c r="C4" s="21">
        <f>IF('Annual Data'!$D$107&lt;&gt;0,('Annual Data'!$C$107/'Annual Data'!$D$107)^(1/1)-1,0)</f>
        <v>0</v>
      </c>
      <c r="D4" s="21">
        <f>C4</f>
        <v>0</v>
      </c>
      <c r="E4" s="22"/>
      <c r="F4" s="2">
        <v>0.055</v>
      </c>
      <c r="G4" s="2">
        <v>0.044</v>
      </c>
      <c r="H4" s="2">
        <v>0.087</v>
      </c>
      <c r="I4" s="2">
        <v>0.0476</v>
      </c>
      <c r="J4" s="2">
        <v>0.2153</v>
      </c>
      <c r="K4" s="2">
        <v>0.12223</v>
      </c>
      <c r="L4" s="2">
        <v>0.2583</v>
      </c>
      <c r="M4" s="2">
        <v>0.0449</v>
      </c>
      <c r="N4" s="2">
        <v>0.0045</v>
      </c>
      <c r="O4" s="33" t="s">
        <v>84</v>
      </c>
    </row>
    <row r="5" spans="2:14" s="22" customFormat="1" ht="12.75">
      <c r="B5" s="6" t="s">
        <v>42</v>
      </c>
      <c r="C5" s="21">
        <f>IF('Annual Data'!$E$107&lt;&gt;0,('Annual Data'!$D$107/'Annual Data'!$E$107)^(1/1)-1,0)</f>
        <v>0</v>
      </c>
      <c r="D5" s="21">
        <f>C5</f>
        <v>0</v>
      </c>
      <c r="F5" s="2">
        <v>0.06</v>
      </c>
      <c r="G5" s="2">
        <v>0.049</v>
      </c>
      <c r="H5" s="2">
        <v>0.045</v>
      </c>
      <c r="I5" s="31">
        <v>0.104</v>
      </c>
      <c r="J5" s="2">
        <v>0.12</v>
      </c>
      <c r="K5" s="2">
        <v>0.135</v>
      </c>
      <c r="L5" s="2">
        <v>0.328</v>
      </c>
      <c r="M5" s="2">
        <v>0.049</v>
      </c>
      <c r="N5" s="2">
        <v>0.024</v>
      </c>
    </row>
    <row r="6" spans="2:14" ht="12.75">
      <c r="B6" s="6" t="s">
        <v>10</v>
      </c>
      <c r="C6" s="2">
        <f>IF('Annual Data'!$G$107&lt;&gt;0,('Annual Data'!$D$107/'Annual Data'!$G$107)^(1/3)-1,0)</f>
        <v>0</v>
      </c>
      <c r="D6" s="2">
        <f>IF('Annual Data'!$G$106&lt;&gt;0,('Annual Data'!$D$106/'Annual Data'!$G$106)^(1/3)-1,0)</f>
        <v>0</v>
      </c>
      <c r="F6" s="2">
        <v>0.161</v>
      </c>
      <c r="G6" s="2">
        <v>0.144</v>
      </c>
      <c r="H6" s="2">
        <v>0.221</v>
      </c>
      <c r="I6" s="2">
        <v>0.23</v>
      </c>
      <c r="J6" s="2">
        <v>0.257</v>
      </c>
      <c r="K6" s="2">
        <v>0.237</v>
      </c>
      <c r="L6" s="2">
        <v>0.23</v>
      </c>
      <c r="M6" s="2">
        <v>0.144</v>
      </c>
      <c r="N6" s="2">
        <v>0.036</v>
      </c>
    </row>
    <row r="7" spans="2:14" ht="12.75">
      <c r="B7" s="6" t="s">
        <v>9</v>
      </c>
      <c r="C7" s="2">
        <f>IF('Annual Data'!$I$107&lt;&gt;0,('Annual Data'!$D$107/'Annual Data'!$I$107)^(1/5)-1,0)</f>
        <v>0</v>
      </c>
      <c r="D7" s="2">
        <f>IF('Annual Data'!$I$106&lt;&gt;0,('Annual Data'!$D$106/'Annual Data'!$I$106)^(1/5)-1,0)</f>
        <v>0</v>
      </c>
      <c r="F7" s="2">
        <v>0.02</v>
      </c>
      <c r="G7" s="2">
        <v>0.005</v>
      </c>
      <c r="H7" s="2">
        <v>0.082</v>
      </c>
      <c r="I7" s="2">
        <v>0.068</v>
      </c>
      <c r="J7" s="2">
        <v>0.183</v>
      </c>
      <c r="K7" s="2">
        <v>0.046</v>
      </c>
      <c r="L7" s="2">
        <v>0.258</v>
      </c>
      <c r="M7" s="2">
        <v>0.05</v>
      </c>
      <c r="N7" s="2">
        <v>0.059</v>
      </c>
    </row>
    <row r="8" spans="2:14" ht="12.75">
      <c r="B8" s="6" t="s">
        <v>7</v>
      </c>
      <c r="C8" s="2">
        <f>IF('Annual Data'!$N$106&lt;&gt;0,('Annual Data'!$D$106/'Annual Data'!$N$106)^(1/10)-1,0)</f>
        <v>0</v>
      </c>
      <c r="D8" s="2">
        <f>IF('Annual Data'!$N$107&lt;&gt;0,('Annual Data'!$D$107/'Annual Data'!$N$107)^(1/10)-1,0)</f>
        <v>0</v>
      </c>
      <c r="F8" s="2">
        <v>0.091</v>
      </c>
      <c r="G8" s="2">
        <v>0.091</v>
      </c>
      <c r="H8" s="2">
        <v>0.099</v>
      </c>
      <c r="I8" s="32">
        <v>0.09699999999999999</v>
      </c>
      <c r="J8" s="2">
        <v>0.108</v>
      </c>
      <c r="K8" s="2">
        <v>0.058</v>
      </c>
      <c r="L8" s="2">
        <v>0.069</v>
      </c>
      <c r="M8" s="2">
        <v>0.091</v>
      </c>
      <c r="N8" s="2">
        <v>0.062</v>
      </c>
    </row>
    <row r="9" spans="2:14" ht="12.75">
      <c r="B9" s="6" t="s">
        <v>8</v>
      </c>
      <c r="C9" s="2">
        <f>IF('Annual Data'!$S$106&gt;0,('Annual Data'!$D$106/'Annual Data'!$S$106)^(1/15)-1,0)</f>
        <v>0</v>
      </c>
      <c r="D9" s="2">
        <f>IF('Annual Data'!$S$107&lt;&gt;0,('Annual Data'!$D$107/'Annual Data'!$S$107)^(1/15)-1,0)</f>
        <v>0</v>
      </c>
      <c r="F9" s="2">
        <v>0.107</v>
      </c>
      <c r="G9" s="2">
        <v>0.115</v>
      </c>
      <c r="H9" s="2">
        <v>0.135</v>
      </c>
      <c r="I9" s="32">
        <v>0.125</v>
      </c>
      <c r="J9" s="2">
        <v>0.071</v>
      </c>
      <c r="K9" s="2">
        <v>0.07</v>
      </c>
      <c r="L9" s="2">
        <v>0.081</v>
      </c>
      <c r="M9" s="2">
        <v>0.115</v>
      </c>
      <c r="N9" s="2">
        <v>0.073</v>
      </c>
    </row>
    <row r="10" ht="12.75">
      <c r="B10" s="1"/>
    </row>
    <row r="11" spans="2:6" ht="12.75">
      <c r="B11" s="11" t="s">
        <v>35</v>
      </c>
      <c r="F11" s="11" t="s">
        <v>48</v>
      </c>
    </row>
    <row r="12" spans="2:7" ht="12.75">
      <c r="B12" s="15">
        <v>0</v>
      </c>
      <c r="C12" s="14" t="s">
        <v>56</v>
      </c>
      <c r="F12" s="6" t="s">
        <v>47</v>
      </c>
      <c r="G12" s="6" t="s">
        <v>0</v>
      </c>
    </row>
    <row r="13" spans="2:12" ht="12.75">
      <c r="B13" s="15">
        <v>0</v>
      </c>
      <c r="C13" s="14" t="s">
        <v>59</v>
      </c>
      <c r="F13" s="19">
        <v>2005</v>
      </c>
      <c r="G13" s="2">
        <f>IF('Annual Data'!$I$107&lt;&gt;0,('Annual Data'!$D$107/'Annual Data'!$I$107)^(1/5)-1,0)</f>
        <v>0</v>
      </c>
      <c r="L13" s="15"/>
    </row>
    <row r="14" spans="2:12" ht="12.75">
      <c r="B14" s="15">
        <v>0</v>
      </c>
      <c r="C14" s="14" t="s">
        <v>60</v>
      </c>
      <c r="F14" s="19">
        <v>2004</v>
      </c>
      <c r="G14" s="2">
        <f>IF('Annual Data'!$J$107&lt;&gt;0,('Annual Data'!$E$107/'Annual Data'!$J$107)^(1/5)-1,0)</f>
        <v>0</v>
      </c>
      <c r="L14" s="15"/>
    </row>
    <row r="15" spans="2:12" ht="12.75">
      <c r="B15" s="11" t="s">
        <v>36</v>
      </c>
      <c r="F15" s="19">
        <v>2003</v>
      </c>
      <c r="G15" s="2">
        <f>IF('Annual Data'!$K$107&lt;&gt;0,('Annual Data'!$F$107/'Annual Data'!$K$107)^(1/5)-1,0)</f>
        <v>0</v>
      </c>
      <c r="K15" s="15"/>
      <c r="L15" s="15"/>
    </row>
    <row r="16" spans="2:7" ht="12.75">
      <c r="B16" s="15">
        <v>0</v>
      </c>
      <c r="C16" s="13" t="s">
        <v>16</v>
      </c>
      <c r="F16" s="19">
        <v>2002</v>
      </c>
      <c r="G16" s="2">
        <f>IF('Annual Data'!$L$107&lt;&gt;0,('Annual Data'!$G$107/'Annual Data'!$L$107)^(1/5)-1,0)</f>
        <v>0</v>
      </c>
    </row>
    <row r="17" spans="2:7" ht="12.75">
      <c r="B17" s="15">
        <v>0</v>
      </c>
      <c r="C17" s="13" t="s">
        <v>58</v>
      </c>
      <c r="F17" s="19">
        <v>2001</v>
      </c>
      <c r="G17" s="2">
        <f>IF('Annual Data'!$M$107&lt;&gt;0,('Annual Data'!$H$107/'Annual Data'!$M$107)^(1/5)-1,0)</f>
        <v>0</v>
      </c>
    </row>
    <row r="18" spans="2:7" ht="12.75">
      <c r="B18" s="15">
        <v>0</v>
      </c>
      <c r="C18" s="13" t="s">
        <v>57</v>
      </c>
      <c r="F18" s="19">
        <v>2000</v>
      </c>
      <c r="G18" s="2">
        <f>IF('Annual Data'!$N$107&lt;&gt;0,('Annual Data'!$I$107/'Annual Data'!$N$107)^(1/5)-1,0)</f>
        <v>0</v>
      </c>
    </row>
    <row r="19" spans="2:7" ht="12.75">
      <c r="B19" s="15">
        <v>0</v>
      </c>
      <c r="C19" s="13" t="s">
        <v>62</v>
      </c>
      <c r="F19" s="19">
        <v>1999</v>
      </c>
      <c r="G19" s="2">
        <f>IF('Annual Data'!$O$107&lt;&gt;0,('Annual Data'!$J$107/'Annual Data'!$O$107)^(1/5)-1,0)</f>
        <v>0</v>
      </c>
    </row>
    <row r="20" spans="2:7" ht="12.75">
      <c r="B20" s="11" t="s">
        <v>55</v>
      </c>
      <c r="F20" s="19">
        <v>1998</v>
      </c>
      <c r="G20" s="2">
        <f>IF('Annual Data'!$P$107&lt;&gt;0,('Annual Data'!$K$107/'Annual Data'!$P$107)^(1/5)-1,0)</f>
        <v>0</v>
      </c>
    </row>
    <row r="21" spans="2:7" ht="12.75">
      <c r="B21" s="15">
        <v>0</v>
      </c>
      <c r="C21" s="14" t="s">
        <v>65</v>
      </c>
      <c r="F21" s="19">
        <v>1997</v>
      </c>
      <c r="G21" s="2">
        <f>IF('Annual Data'!$Q$107&lt;&gt;0,('Annual Data'!$L$107/'Annual Data'!$Q$107)^(1/5)-1,0)</f>
        <v>0</v>
      </c>
    </row>
    <row r="22" spans="2:7" ht="12.75">
      <c r="B22" s="15">
        <v>0</v>
      </c>
      <c r="C22" s="11" t="s">
        <v>37</v>
      </c>
      <c r="F22" s="19">
        <v>1996</v>
      </c>
      <c r="G22" s="2">
        <f>IF('Annual Data'!$R$107&lt;&gt;0,('Annual Data'!$M$107/'Annual Data'!$R$107)^(1/5)-1,0)</f>
        <v>0</v>
      </c>
    </row>
    <row r="23" spans="2:6" ht="12.75">
      <c r="B23" s="15">
        <v>0</v>
      </c>
      <c r="C23" s="11" t="s">
        <v>38</v>
      </c>
      <c r="F23" s="20"/>
    </row>
    <row r="24" spans="2:6" ht="12.75">
      <c r="B24" s="15">
        <v>0</v>
      </c>
      <c r="C24" s="11" t="s">
        <v>39</v>
      </c>
      <c r="F24" s="11" t="s">
        <v>46</v>
      </c>
    </row>
    <row r="25" spans="2:6" ht="12.75">
      <c r="B25" s="15">
        <v>0</v>
      </c>
      <c r="C25" s="14" t="s">
        <v>52</v>
      </c>
      <c r="F25" s="11" t="s">
        <v>51</v>
      </c>
    </row>
    <row r="26" spans="2:7" ht="12.75">
      <c r="B26" s="11" t="s">
        <v>40</v>
      </c>
      <c r="F26" t="s">
        <v>44</v>
      </c>
      <c r="G26" s="2">
        <f>MAX('Annual Data'!$D$7:$R$7)</f>
        <v>0</v>
      </c>
    </row>
    <row r="27" spans="2:7" ht="12.75">
      <c r="B27" s="15">
        <v>0</v>
      </c>
      <c r="C27" s="14" t="s">
        <v>80</v>
      </c>
      <c r="F27" t="s">
        <v>45</v>
      </c>
      <c r="G27" s="2">
        <f>MIN('Annual Data'!$D$7:$R$7)</f>
        <v>0</v>
      </c>
    </row>
    <row r="28" spans="2:3" ht="12.75">
      <c r="B28" s="15">
        <v>0</v>
      </c>
      <c r="C28" s="11" t="s">
        <v>28</v>
      </c>
    </row>
    <row r="29" spans="2:3" ht="12.75">
      <c r="B29" s="15">
        <v>0</v>
      </c>
      <c r="C29" s="14" t="s">
        <v>83</v>
      </c>
    </row>
    <row r="30" spans="2:3" ht="12.75">
      <c r="B30" s="15">
        <v>0</v>
      </c>
      <c r="C30" s="14" t="s">
        <v>66</v>
      </c>
    </row>
    <row r="31" spans="2:3" ht="12.75">
      <c r="B31" s="15">
        <v>0</v>
      </c>
      <c r="C31" s="14" t="s">
        <v>63</v>
      </c>
    </row>
    <row r="32" spans="2:12" ht="12.75">
      <c r="B32" s="15">
        <v>0</v>
      </c>
      <c r="C32" s="11" t="s">
        <v>82</v>
      </c>
      <c r="I32" s="2"/>
      <c r="J32" s="2"/>
      <c r="K32" s="2"/>
      <c r="L32" s="2"/>
    </row>
    <row r="33" spans="2:12" ht="12.75">
      <c r="B33" s="15">
        <v>0</v>
      </c>
      <c r="C33" s="14" t="s">
        <v>69</v>
      </c>
      <c r="I33" s="2"/>
      <c r="J33" s="2"/>
      <c r="K33" s="2"/>
      <c r="L33" s="2"/>
    </row>
    <row r="34" spans="3:12" ht="12.75">
      <c r="C34" s="6"/>
      <c r="I34" s="2"/>
      <c r="J34" s="2"/>
      <c r="K34" s="2"/>
      <c r="L34" s="2"/>
    </row>
    <row r="35" spans="2:12" ht="12.75">
      <c r="B35" s="29">
        <f>'Annual Data'!A107</f>
        <v>1E-05</v>
      </c>
      <c r="C35" s="14" t="s">
        <v>53</v>
      </c>
      <c r="I35" s="2"/>
      <c r="J35" s="2"/>
      <c r="K35" s="2"/>
      <c r="L35" s="2"/>
    </row>
    <row r="36" spans="3:12" ht="12.75">
      <c r="C36" s="14"/>
      <c r="I36" s="2"/>
      <c r="J36" s="2"/>
      <c r="K36" s="2"/>
      <c r="L36" s="2"/>
    </row>
  </sheetData>
  <sheetProtection sheet="1" objects="1" scenarios="1"/>
  <protectedRanges>
    <protectedRange sqref="B12:B14 B16:B19 B21:B25 B27:B33" name="Asset Allocations"/>
  </protectedRanges>
  <mergeCells count="2">
    <mergeCell ref="B2:D2"/>
    <mergeCell ref="F2:N2"/>
  </mergeCells>
  <printOptions horizontalCentered="1"/>
  <pageMargins left="0.75" right="0.75" top="1" bottom="1" header="0.5" footer="0.5"/>
  <pageSetup fitToHeight="1" fitToWidth="1" horizontalDpi="600" verticalDpi="600" orientation="landscape" scale="93" r:id="rId4"/>
  <headerFooter alignWithMargins="0">
    <oddFooter>&amp;R&amp;D at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07"/>
  <sheetViews>
    <sheetView workbookViewId="0" topLeftCell="A5">
      <pane ySplit="1020" topLeftCell="BM1" activePane="bottomLeft" state="split"/>
      <selection pane="topLeft" activeCell="A8" sqref="A8:IV8"/>
      <selection pane="bottomLeft" activeCell="A3" sqref="A3"/>
    </sheetView>
  </sheetViews>
  <sheetFormatPr defaultColWidth="9.140625" defaultRowHeight="12.75"/>
  <cols>
    <col min="1" max="1" width="13.57421875" style="1" bestFit="1" customWidth="1"/>
    <col min="2" max="2" width="10.8515625" style="0" customWidth="1"/>
    <col min="3" max="4" width="10.00390625" style="0" customWidth="1"/>
    <col min="16" max="16" width="10.140625" style="0" bestFit="1" customWidth="1"/>
  </cols>
  <sheetData>
    <row r="1" ht="12.75"/>
    <row r="2" ht="12.75">
      <c r="A2" s="6" t="s">
        <v>41</v>
      </c>
    </row>
    <row r="3" ht="12.75">
      <c r="A3" s="18">
        <v>1000</v>
      </c>
    </row>
    <row r="4" spans="5:12" ht="12.75">
      <c r="E4" s="13"/>
      <c r="F4" s="15"/>
      <c r="G4" s="14"/>
      <c r="H4" s="15"/>
      <c r="K4" s="11"/>
      <c r="L4" s="15"/>
    </row>
    <row r="5" spans="3:23" s="6" customFormat="1" ht="12.75">
      <c r="C5" s="36">
        <v>38930</v>
      </c>
      <c r="D5" s="6">
        <v>2005</v>
      </c>
      <c r="E5" s="6">
        <v>2004</v>
      </c>
      <c r="F5" s="6">
        <v>2003</v>
      </c>
      <c r="G5" s="6">
        <v>2002</v>
      </c>
      <c r="H5" s="6">
        <v>2001</v>
      </c>
      <c r="I5" s="6">
        <v>2000</v>
      </c>
      <c r="J5" s="6">
        <v>1999</v>
      </c>
      <c r="K5" s="6">
        <v>1998</v>
      </c>
      <c r="L5" s="6">
        <v>1997</v>
      </c>
      <c r="M5" s="6">
        <v>1996</v>
      </c>
      <c r="N5" s="6">
        <v>1995</v>
      </c>
      <c r="O5" s="6">
        <v>1994</v>
      </c>
      <c r="P5" s="6">
        <v>1993</v>
      </c>
      <c r="Q5" s="6">
        <v>1992</v>
      </c>
      <c r="R5" s="6">
        <v>1991</v>
      </c>
      <c r="S5" s="6">
        <v>1990</v>
      </c>
      <c r="T5" s="6">
        <v>1989</v>
      </c>
      <c r="U5" s="6">
        <v>1988</v>
      </c>
      <c r="V5" s="6">
        <v>1987</v>
      </c>
      <c r="W5" s="6">
        <v>1986</v>
      </c>
    </row>
    <row r="6" s="5" customFormat="1" ht="12.75"/>
    <row r="7" spans="1:23" s="16" customFormat="1" ht="12.75">
      <c r="A7" s="6" t="s">
        <v>13</v>
      </c>
      <c r="C7" s="17">
        <f>IF(D107&lt;&gt;0,(C107-D107)/D107,0)</f>
        <v>0</v>
      </c>
      <c r="D7" s="17">
        <f>IF(E107&lt;&gt;0,(D107-E107)/E107,0)</f>
        <v>0</v>
      </c>
      <c r="E7" s="17">
        <f aca="true" t="shared" si="0" ref="E7:V7">IF(F107&lt;&gt;0,(E107-F107)/F107,0)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/>
    </row>
    <row r="8" s="5" customFormat="1" ht="12.75"/>
    <row r="9" spans="1:23" s="2" customFormat="1" ht="12.75">
      <c r="A9" s="3" t="s">
        <v>3</v>
      </c>
      <c r="B9" s="12" t="s">
        <v>0</v>
      </c>
      <c r="C9" s="8">
        <v>0.0445</v>
      </c>
      <c r="D9" s="8">
        <v>0.0491</v>
      </c>
      <c r="E9" s="8">
        <v>0.1088</v>
      </c>
      <c r="F9" s="8">
        <v>0.2868</v>
      </c>
      <c r="G9" s="8">
        <v>-0.221</v>
      </c>
      <c r="H9" s="8">
        <v>-0.1189</v>
      </c>
      <c r="I9" s="8">
        <v>-0.0911</v>
      </c>
      <c r="J9" s="8">
        <v>0.2104</v>
      </c>
      <c r="K9" s="8">
        <v>0.2858</v>
      </c>
      <c r="L9" s="8">
        <v>0.3336</v>
      </c>
      <c r="M9" s="8">
        <v>0.2296</v>
      </c>
      <c r="N9" s="8">
        <v>0.3758</v>
      </c>
      <c r="O9" s="8">
        <v>0.0132</v>
      </c>
      <c r="P9" s="8">
        <v>0.1008</v>
      </c>
      <c r="Q9" s="8">
        <v>0.0762</v>
      </c>
      <c r="R9" s="8">
        <v>0.3047</v>
      </c>
      <c r="S9" s="8">
        <v>-0.0311</v>
      </c>
      <c r="T9" s="8">
        <v>0.3169</v>
      </c>
      <c r="U9" s="8">
        <v>0.1661</v>
      </c>
      <c r="V9" s="8">
        <v>0.0525</v>
      </c>
      <c r="W9" s="8">
        <v>0.1867</v>
      </c>
    </row>
    <row r="10" spans="1:23" ht="12.75">
      <c r="A10" s="3">
        <f>Summary!B12</f>
        <v>0</v>
      </c>
      <c r="B10" t="s">
        <v>1</v>
      </c>
      <c r="C10" s="7">
        <f aca="true" t="shared" si="1" ref="C10:T10">(1+C9)*D12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>(1+U9)*V12</f>
        <v>0</v>
      </c>
      <c r="V10" s="7">
        <f>(1+V9)*W12</f>
        <v>0</v>
      </c>
      <c r="W10" s="7">
        <f>(1+W9)*A11</f>
        <v>0</v>
      </c>
    </row>
    <row r="11" spans="1:23" s="9" customFormat="1" ht="12.75">
      <c r="A11" s="4">
        <f>A10*'Annual Data'!$A$3/$A$107</f>
        <v>0</v>
      </c>
      <c r="B11" s="9" t="s">
        <v>6</v>
      </c>
      <c r="C11" s="10">
        <f aca="true" t="shared" si="2" ref="C11:U11">D11*(1+C9)</f>
        <v>0</v>
      </c>
      <c r="D11" s="10">
        <f t="shared" si="2"/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0</v>
      </c>
      <c r="N11" s="10">
        <f t="shared" si="2"/>
        <v>0</v>
      </c>
      <c r="O11" s="10">
        <f t="shared" si="2"/>
        <v>0</v>
      </c>
      <c r="P11" s="10">
        <f t="shared" si="2"/>
        <v>0</v>
      </c>
      <c r="Q11" s="10">
        <f t="shared" si="2"/>
        <v>0</v>
      </c>
      <c r="R11" s="10">
        <f t="shared" si="2"/>
        <v>0</v>
      </c>
      <c r="S11" s="10">
        <f t="shared" si="2"/>
        <v>0</v>
      </c>
      <c r="T11" s="10">
        <f t="shared" si="2"/>
        <v>0</v>
      </c>
      <c r="U11" s="10">
        <f t="shared" si="2"/>
        <v>0</v>
      </c>
      <c r="V11" s="10">
        <f>W11*(1+V9)</f>
        <v>0</v>
      </c>
      <c r="W11" s="10">
        <f>A11*(1+W9)</f>
        <v>0</v>
      </c>
    </row>
    <row r="12" spans="2:23" ht="12.75">
      <c r="B12" t="s">
        <v>2</v>
      </c>
      <c r="C12" s="7">
        <f>$A10/$A$107*C$107</f>
        <v>0</v>
      </c>
      <c r="D12" s="7">
        <f aca="true" t="shared" si="3" ref="D12:W12">$A10/$A$107*D$107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</row>
    <row r="13" ht="12.75"/>
    <row r="14" spans="1:23" s="2" customFormat="1" ht="12.75">
      <c r="A14" s="3" t="s">
        <v>5</v>
      </c>
      <c r="B14" s="12" t="s">
        <v>0</v>
      </c>
      <c r="C14" s="8">
        <v>-0.008</v>
      </c>
      <c r="D14" s="8">
        <v>0.0415</v>
      </c>
      <c r="E14" s="8">
        <v>0.0613</v>
      </c>
      <c r="F14" s="8">
        <v>0.2566</v>
      </c>
      <c r="G14" s="8">
        <v>-0.2359</v>
      </c>
      <c r="H14" s="8">
        <v>-0.1273</v>
      </c>
      <c r="I14" s="8">
        <v>-0.2208</v>
      </c>
      <c r="J14" s="8">
        <v>0.2824</v>
      </c>
      <c r="K14" s="8">
        <v>0.4216</v>
      </c>
      <c r="L14" s="8">
        <v>0.3652</v>
      </c>
      <c r="M14" s="8">
        <v>0.2397</v>
      </c>
      <c r="N14" s="8">
        <v>0.3813</v>
      </c>
      <c r="O14" s="8">
        <v>0.0313</v>
      </c>
      <c r="P14" s="8">
        <v>0.0168</v>
      </c>
      <c r="Q14" s="8">
        <v>0.0506</v>
      </c>
      <c r="R14" s="8">
        <v>0.3837</v>
      </c>
      <c r="S14" s="8">
        <v>0.002</v>
      </c>
      <c r="T14" s="8">
        <v>0.364</v>
      </c>
      <c r="U14" s="8">
        <v>0.1195</v>
      </c>
      <c r="V14" s="8">
        <v>-0.1048</v>
      </c>
      <c r="W14" s="8">
        <v>0.145</v>
      </c>
    </row>
    <row r="15" spans="1:23" ht="12.75">
      <c r="A15" s="3">
        <f>Summary!B13</f>
        <v>0</v>
      </c>
      <c r="B15" t="s">
        <v>1</v>
      </c>
      <c r="C15" s="7">
        <f aca="true" t="shared" si="4" ref="C15:V15">(1+C14)*D17</f>
        <v>0</v>
      </c>
      <c r="D15" s="7">
        <f t="shared" si="4"/>
        <v>0</v>
      </c>
      <c r="E15" s="7">
        <f t="shared" si="4"/>
        <v>0</v>
      </c>
      <c r="F15" s="7">
        <f t="shared" si="4"/>
        <v>0</v>
      </c>
      <c r="G15" s="7">
        <f t="shared" si="4"/>
        <v>0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0</v>
      </c>
      <c r="T15" s="7">
        <f t="shared" si="4"/>
        <v>0</v>
      </c>
      <c r="U15" s="7">
        <f t="shared" si="4"/>
        <v>0</v>
      </c>
      <c r="V15" s="7">
        <f t="shared" si="4"/>
        <v>0</v>
      </c>
      <c r="W15" s="7">
        <f>(1+W14)*A16</f>
        <v>0</v>
      </c>
    </row>
    <row r="16" spans="1:23" s="9" customFormat="1" ht="12.75">
      <c r="A16" s="4">
        <f>A15*'Annual Data'!$A$3/$A$107</f>
        <v>0</v>
      </c>
      <c r="B16" s="9" t="s">
        <v>6</v>
      </c>
      <c r="C16" s="10">
        <f aca="true" t="shared" si="5" ref="C16:U16">D16*(1+C14)</f>
        <v>0</v>
      </c>
      <c r="D16" s="10">
        <f t="shared" si="5"/>
        <v>0</v>
      </c>
      <c r="E16" s="10">
        <f t="shared" si="5"/>
        <v>0</v>
      </c>
      <c r="F16" s="10">
        <f t="shared" si="5"/>
        <v>0</v>
      </c>
      <c r="G16" s="10">
        <f t="shared" si="5"/>
        <v>0</v>
      </c>
      <c r="H16" s="10">
        <f t="shared" si="5"/>
        <v>0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0">
        <f t="shared" si="5"/>
        <v>0</v>
      </c>
      <c r="M16" s="10">
        <f t="shared" si="5"/>
        <v>0</v>
      </c>
      <c r="N16" s="10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0</v>
      </c>
      <c r="R16" s="10">
        <f t="shared" si="5"/>
        <v>0</v>
      </c>
      <c r="S16" s="10">
        <f t="shared" si="5"/>
        <v>0</v>
      </c>
      <c r="T16" s="10">
        <f t="shared" si="5"/>
        <v>0</v>
      </c>
      <c r="U16" s="10">
        <f t="shared" si="5"/>
        <v>0</v>
      </c>
      <c r="V16" s="10">
        <f>W16*(1+V14)</f>
        <v>0</v>
      </c>
      <c r="W16" s="10">
        <f>A16*(1+W14)</f>
        <v>0</v>
      </c>
    </row>
    <row r="17" spans="1:23" ht="12.75">
      <c r="A17" s="34" t="s">
        <v>71</v>
      </c>
      <c r="B17" t="s">
        <v>2</v>
      </c>
      <c r="C17" s="7">
        <f>$A15/$A$107*C$107</f>
        <v>0</v>
      </c>
      <c r="D17" s="7">
        <f aca="true" t="shared" si="6" ref="D17:W17">$A15/$A$107*D$107</f>
        <v>0</v>
      </c>
      <c r="E17" s="7">
        <f t="shared" si="6"/>
        <v>0</v>
      </c>
      <c r="F17" s="7">
        <f t="shared" si="6"/>
        <v>0</v>
      </c>
      <c r="G17" s="7">
        <f t="shared" si="6"/>
        <v>0</v>
      </c>
      <c r="H17" s="7">
        <f t="shared" si="6"/>
        <v>0</v>
      </c>
      <c r="I17" s="7">
        <f t="shared" si="6"/>
        <v>0</v>
      </c>
      <c r="J17" s="7">
        <f t="shared" si="6"/>
        <v>0</v>
      </c>
      <c r="K17" s="7">
        <f t="shared" si="6"/>
        <v>0</v>
      </c>
      <c r="L17" s="7">
        <f t="shared" si="6"/>
        <v>0</v>
      </c>
      <c r="M17" s="7">
        <f t="shared" si="6"/>
        <v>0</v>
      </c>
      <c r="N17" s="7">
        <f t="shared" si="6"/>
        <v>0</v>
      </c>
      <c r="O17" s="7">
        <f t="shared" si="6"/>
        <v>0</v>
      </c>
      <c r="P17" s="7">
        <f t="shared" si="6"/>
        <v>0</v>
      </c>
      <c r="Q17" s="7">
        <f t="shared" si="6"/>
        <v>0</v>
      </c>
      <c r="R17" s="7">
        <f t="shared" si="6"/>
        <v>0</v>
      </c>
      <c r="S17" s="7">
        <f t="shared" si="6"/>
        <v>0</v>
      </c>
      <c r="T17" s="7">
        <f t="shared" si="6"/>
        <v>0</v>
      </c>
      <c r="U17" s="7">
        <f t="shared" si="6"/>
        <v>0</v>
      </c>
      <c r="V17" s="7">
        <f t="shared" si="6"/>
        <v>0</v>
      </c>
      <c r="W17" s="7">
        <f t="shared" si="6"/>
        <v>0</v>
      </c>
    </row>
    <row r="18" ht="12.75"/>
    <row r="19" spans="1:23" s="2" customFormat="1" ht="12.75">
      <c r="A19" s="3" t="s">
        <v>4</v>
      </c>
      <c r="B19" s="12" t="s">
        <v>0</v>
      </c>
      <c r="C19" s="8">
        <v>0.0748</v>
      </c>
      <c r="D19" s="8">
        <v>0.0633</v>
      </c>
      <c r="E19" s="8">
        <v>0.1571</v>
      </c>
      <c r="F19" s="8">
        <v>0.3179</v>
      </c>
      <c r="G19" s="8">
        <v>-0.2085</v>
      </c>
      <c r="H19" s="8">
        <v>0.1402</v>
      </c>
      <c r="I19" s="8">
        <v>0.2283</v>
      </c>
      <c r="J19" s="8">
        <v>0.1273</v>
      </c>
      <c r="K19" s="8">
        <v>-0.0645</v>
      </c>
      <c r="L19" s="8">
        <v>0.2985</v>
      </c>
      <c r="M19" s="8">
        <v>0.22</v>
      </c>
      <c r="N19" s="8">
        <v>0.3699</v>
      </c>
      <c r="O19" s="8">
        <v>-0.0064</v>
      </c>
      <c r="P19" s="8">
        <v>0.1861</v>
      </c>
      <c r="Q19" s="8">
        <v>0.1052</v>
      </c>
      <c r="R19" s="8">
        <v>0.417</v>
      </c>
      <c r="S19" s="8">
        <v>-0.0685</v>
      </c>
      <c r="T19" s="8">
        <v>0.2613</v>
      </c>
      <c r="U19" s="8">
        <v>0.2167</v>
      </c>
      <c r="V19" s="8">
        <v>-0.0711</v>
      </c>
      <c r="W19" s="8">
        <v>0.0741</v>
      </c>
    </row>
    <row r="20" spans="1:23" ht="12.75">
      <c r="A20" s="3">
        <f>Summary!B14</f>
        <v>0</v>
      </c>
      <c r="B20" t="s">
        <v>1</v>
      </c>
      <c r="C20" s="7">
        <f aca="true" t="shared" si="7" ref="C20:V20">(1+C19)*D22</f>
        <v>0</v>
      </c>
      <c r="D20" s="7">
        <f t="shared" si="7"/>
        <v>0</v>
      </c>
      <c r="E20" s="7">
        <f t="shared" si="7"/>
        <v>0</v>
      </c>
      <c r="F20" s="7">
        <f t="shared" si="7"/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>
        <f t="shared" si="7"/>
        <v>0</v>
      </c>
      <c r="U20" s="7">
        <f t="shared" si="7"/>
        <v>0</v>
      </c>
      <c r="V20" s="7">
        <f t="shared" si="7"/>
        <v>0</v>
      </c>
      <c r="W20" s="7">
        <f>(1+W19)*A21</f>
        <v>0</v>
      </c>
    </row>
    <row r="21" spans="1:23" s="9" customFormat="1" ht="12.75">
      <c r="A21" s="4">
        <f>A20*'Annual Data'!$A$3/$A$107</f>
        <v>0</v>
      </c>
      <c r="B21" s="9" t="s">
        <v>6</v>
      </c>
      <c r="C21" s="10">
        <f aca="true" t="shared" si="8" ref="C21:U21">D21*(1+C19)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  <c r="J21" s="10">
        <f t="shared" si="8"/>
        <v>0</v>
      </c>
      <c r="K21" s="10">
        <f t="shared" si="8"/>
        <v>0</v>
      </c>
      <c r="L21" s="10">
        <f t="shared" si="8"/>
        <v>0</v>
      </c>
      <c r="M21" s="10">
        <f t="shared" si="8"/>
        <v>0</v>
      </c>
      <c r="N21" s="10">
        <f t="shared" si="8"/>
        <v>0</v>
      </c>
      <c r="O21" s="10">
        <f t="shared" si="8"/>
        <v>0</v>
      </c>
      <c r="P21" s="10">
        <f t="shared" si="8"/>
        <v>0</v>
      </c>
      <c r="Q21" s="10">
        <f t="shared" si="8"/>
        <v>0</v>
      </c>
      <c r="R21" s="10">
        <f t="shared" si="8"/>
        <v>0</v>
      </c>
      <c r="S21" s="10">
        <f t="shared" si="8"/>
        <v>0</v>
      </c>
      <c r="T21" s="10">
        <f t="shared" si="8"/>
        <v>0</v>
      </c>
      <c r="U21" s="10">
        <f t="shared" si="8"/>
        <v>0</v>
      </c>
      <c r="V21" s="10">
        <f>W21*(1+V19)</f>
        <v>0</v>
      </c>
      <c r="W21" s="10">
        <f>A21*(1+W19)</f>
        <v>0</v>
      </c>
    </row>
    <row r="22" spans="1:23" ht="12.75">
      <c r="A22" s="34" t="s">
        <v>70</v>
      </c>
      <c r="B22" t="s">
        <v>2</v>
      </c>
      <c r="C22" s="7">
        <f>$A20/$A$107*C$107</f>
        <v>0</v>
      </c>
      <c r="D22" s="7">
        <f aca="true" t="shared" si="9" ref="D22:W22">$A20/$A$107*D$107</f>
        <v>0</v>
      </c>
      <c r="E22" s="7">
        <f t="shared" si="9"/>
        <v>0</v>
      </c>
      <c r="F22" s="7">
        <f t="shared" si="9"/>
        <v>0</v>
      </c>
      <c r="G22" s="7">
        <f t="shared" si="9"/>
        <v>0</v>
      </c>
      <c r="H22" s="7">
        <f t="shared" si="9"/>
        <v>0</v>
      </c>
      <c r="I22" s="7">
        <f t="shared" si="9"/>
        <v>0</v>
      </c>
      <c r="J22" s="7">
        <f t="shared" si="9"/>
        <v>0</v>
      </c>
      <c r="K22" s="7">
        <f t="shared" si="9"/>
        <v>0</v>
      </c>
      <c r="L22" s="7">
        <f t="shared" si="9"/>
        <v>0</v>
      </c>
      <c r="M22" s="7">
        <f t="shared" si="9"/>
        <v>0</v>
      </c>
      <c r="N22" s="7">
        <f t="shared" si="9"/>
        <v>0</v>
      </c>
      <c r="O22" s="7">
        <f t="shared" si="9"/>
        <v>0</v>
      </c>
      <c r="P22" s="7">
        <f t="shared" si="9"/>
        <v>0</v>
      </c>
      <c r="Q22" s="7">
        <f t="shared" si="9"/>
        <v>0</v>
      </c>
      <c r="R22" s="7">
        <f t="shared" si="9"/>
        <v>0</v>
      </c>
      <c r="S22" s="7">
        <f t="shared" si="9"/>
        <v>0</v>
      </c>
      <c r="T22" s="7">
        <f t="shared" si="9"/>
        <v>0</v>
      </c>
      <c r="U22" s="7">
        <f t="shared" si="9"/>
        <v>0</v>
      </c>
      <c r="V22" s="7">
        <f t="shared" si="9"/>
        <v>0</v>
      </c>
      <c r="W22" s="7">
        <f t="shared" si="9"/>
        <v>0</v>
      </c>
    </row>
    <row r="23" ht="12.75"/>
    <row r="24" spans="1:23" s="2" customFormat="1" ht="12.75">
      <c r="A24" s="3" t="s">
        <v>16</v>
      </c>
      <c r="B24" s="12" t="s">
        <v>0</v>
      </c>
      <c r="C24" s="8">
        <v>0.0779</v>
      </c>
      <c r="D24" s="8">
        <v>0.0455</v>
      </c>
      <c r="E24" s="8">
        <v>0.1833</v>
      </c>
      <c r="F24" s="8">
        <v>0.4725</v>
      </c>
      <c r="G24" s="8">
        <v>-0.2048</v>
      </c>
      <c r="H24" s="8">
        <v>0.0249</v>
      </c>
      <c r="I24" s="8">
        <v>0.0302</v>
      </c>
      <c r="J24" s="8">
        <v>0.2126</v>
      </c>
      <c r="K24" s="8">
        <v>-0.0255</v>
      </c>
      <c r="L24" s="8">
        <v>0.2236</v>
      </c>
      <c r="M24" s="8">
        <v>0.1649</v>
      </c>
      <c r="N24" s="8">
        <v>0.2845</v>
      </c>
      <c r="O24" s="8">
        <v>-0.0182</v>
      </c>
      <c r="P24" s="8">
        <v>0.1888</v>
      </c>
      <c r="Q24" s="8">
        <v>0.1841</v>
      </c>
      <c r="R24" s="8">
        <v>0.4604</v>
      </c>
      <c r="S24" s="8">
        <v>-0.1948</v>
      </c>
      <c r="T24" s="8">
        <v>0.1626</v>
      </c>
      <c r="U24" s="8">
        <v>0.2502</v>
      </c>
      <c r="V24" s="8">
        <v>-0.088</v>
      </c>
      <c r="W24" s="8">
        <v>-0.0568</v>
      </c>
    </row>
    <row r="25" spans="1:23" ht="12.75">
      <c r="A25" s="3">
        <f>Summary!B16</f>
        <v>0</v>
      </c>
      <c r="B25" t="s">
        <v>1</v>
      </c>
      <c r="C25" s="7">
        <f aca="true" t="shared" si="10" ref="C25:V25">(1+C24)*D27</f>
        <v>0</v>
      </c>
      <c r="D25" s="7">
        <f t="shared" si="10"/>
        <v>0</v>
      </c>
      <c r="E25" s="7">
        <f t="shared" si="10"/>
        <v>0</v>
      </c>
      <c r="F25" s="7">
        <f t="shared" si="10"/>
        <v>0</v>
      </c>
      <c r="G25" s="7">
        <f t="shared" si="10"/>
        <v>0</v>
      </c>
      <c r="H25" s="7">
        <f t="shared" si="10"/>
        <v>0</v>
      </c>
      <c r="I25" s="7">
        <f t="shared" si="10"/>
        <v>0</v>
      </c>
      <c r="J25" s="7">
        <f t="shared" si="10"/>
        <v>0</v>
      </c>
      <c r="K25" s="7">
        <f t="shared" si="10"/>
        <v>0</v>
      </c>
      <c r="L25" s="7">
        <f t="shared" si="10"/>
        <v>0</v>
      </c>
      <c r="M25" s="7">
        <f t="shared" si="10"/>
        <v>0</v>
      </c>
      <c r="N25" s="7">
        <f t="shared" si="10"/>
        <v>0</v>
      </c>
      <c r="O25" s="7">
        <f t="shared" si="10"/>
        <v>0</v>
      </c>
      <c r="P25" s="7">
        <f t="shared" si="10"/>
        <v>0</v>
      </c>
      <c r="Q25" s="7">
        <f t="shared" si="10"/>
        <v>0</v>
      </c>
      <c r="R25" s="7">
        <f t="shared" si="10"/>
        <v>0</v>
      </c>
      <c r="S25" s="7">
        <f t="shared" si="10"/>
        <v>0</v>
      </c>
      <c r="T25" s="7">
        <f t="shared" si="10"/>
        <v>0</v>
      </c>
      <c r="U25" s="7">
        <f t="shared" si="10"/>
        <v>0</v>
      </c>
      <c r="V25" s="7">
        <f t="shared" si="10"/>
        <v>0</v>
      </c>
      <c r="W25" s="7">
        <f>(1+W24)*A26</f>
        <v>0</v>
      </c>
    </row>
    <row r="26" spans="1:23" s="9" customFormat="1" ht="12.75">
      <c r="A26" s="4">
        <f>A25*'Annual Data'!$A$3/$A$107</f>
        <v>0</v>
      </c>
      <c r="B26" s="9" t="s">
        <v>6</v>
      </c>
      <c r="C26" s="10">
        <f aca="true" t="shared" si="11" ref="C26:U26">D26*(1+C24)</f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 t="shared" si="11"/>
        <v>0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1"/>
        <v>0</v>
      </c>
      <c r="U26" s="10">
        <f t="shared" si="11"/>
        <v>0</v>
      </c>
      <c r="V26" s="10">
        <f>W26*(1+V24)</f>
        <v>0</v>
      </c>
      <c r="W26" s="10">
        <f>A26*(1+W24)</f>
        <v>0</v>
      </c>
    </row>
    <row r="27" spans="2:23" ht="12.75">
      <c r="B27" t="s">
        <v>2</v>
      </c>
      <c r="C27" s="7">
        <f>$A25/$A$107*C$107</f>
        <v>0</v>
      </c>
      <c r="D27" s="7">
        <f aca="true" t="shared" si="12" ref="D27:W27">$A25/$A$107*D$107</f>
        <v>0</v>
      </c>
      <c r="E27" s="7">
        <f t="shared" si="12"/>
        <v>0</v>
      </c>
      <c r="F27" s="7">
        <f t="shared" si="12"/>
        <v>0</v>
      </c>
      <c r="G27" s="7">
        <f t="shared" si="12"/>
        <v>0</v>
      </c>
      <c r="H27" s="7">
        <f t="shared" si="12"/>
        <v>0</v>
      </c>
      <c r="I27" s="7">
        <f t="shared" si="12"/>
        <v>0</v>
      </c>
      <c r="J27" s="7">
        <f t="shared" si="12"/>
        <v>0</v>
      </c>
      <c r="K27" s="7">
        <f t="shared" si="12"/>
        <v>0</v>
      </c>
      <c r="L27" s="7">
        <f t="shared" si="12"/>
        <v>0</v>
      </c>
      <c r="M27" s="7">
        <f t="shared" si="12"/>
        <v>0</v>
      </c>
      <c r="N27" s="7">
        <f t="shared" si="12"/>
        <v>0</v>
      </c>
      <c r="O27" s="7">
        <f t="shared" si="12"/>
        <v>0</v>
      </c>
      <c r="P27" s="7">
        <f t="shared" si="12"/>
        <v>0</v>
      </c>
      <c r="Q27" s="7">
        <f t="shared" si="12"/>
        <v>0</v>
      </c>
      <c r="R27" s="7">
        <f t="shared" si="12"/>
        <v>0</v>
      </c>
      <c r="S27" s="7">
        <f t="shared" si="12"/>
        <v>0</v>
      </c>
      <c r="T27" s="7">
        <f t="shared" si="12"/>
        <v>0</v>
      </c>
      <c r="U27" s="7">
        <f t="shared" si="12"/>
        <v>0</v>
      </c>
      <c r="V27" s="7">
        <f t="shared" si="12"/>
        <v>0</v>
      </c>
      <c r="W27" s="7">
        <f t="shared" si="12"/>
        <v>0</v>
      </c>
    </row>
    <row r="28" ht="12.75"/>
    <row r="29" spans="1:23" s="2" customFormat="1" ht="12.75">
      <c r="A29" s="3" t="s">
        <v>17</v>
      </c>
      <c r="B29" s="12" t="s">
        <v>0</v>
      </c>
      <c r="C29" s="8">
        <v>0.1216</v>
      </c>
      <c r="D29" s="8">
        <v>0.0471</v>
      </c>
      <c r="E29" s="8">
        <v>0.2225</v>
      </c>
      <c r="F29" s="8">
        <v>0.4603</v>
      </c>
      <c r="G29" s="8">
        <v>-0.1143</v>
      </c>
      <c r="H29" s="8">
        <v>0.1402</v>
      </c>
      <c r="I29" s="8">
        <v>0.2283</v>
      </c>
      <c r="J29" s="8">
        <v>-0.0149</v>
      </c>
      <c r="K29" s="8">
        <v>-0.0645</v>
      </c>
      <c r="L29" s="8">
        <v>0.3178</v>
      </c>
      <c r="M29" s="8">
        <v>0.2137</v>
      </c>
      <c r="N29" s="8">
        <v>0.2575</v>
      </c>
      <c r="O29" s="8">
        <v>-0.0154</v>
      </c>
      <c r="P29" s="8">
        <v>0.2377</v>
      </c>
      <c r="Q29" s="8">
        <v>0.2914</v>
      </c>
      <c r="R29" s="8">
        <v>0.417</v>
      </c>
      <c r="S29" s="8">
        <v>-0.2177</v>
      </c>
      <c r="T29" s="8">
        <v>0.1243</v>
      </c>
      <c r="U29" s="8">
        <v>0.2974</v>
      </c>
      <c r="V29" s="8">
        <v>-0.0711</v>
      </c>
      <c r="W29" s="8">
        <v>0.0741</v>
      </c>
    </row>
    <row r="30" spans="1:23" ht="12.75">
      <c r="A30" s="3">
        <f>Summary!B18</f>
        <v>0</v>
      </c>
      <c r="B30" t="s">
        <v>1</v>
      </c>
      <c r="C30" s="7">
        <f aca="true" t="shared" si="13" ref="C30:V30">(1+C29)*D32</f>
        <v>0</v>
      </c>
      <c r="D30" s="7">
        <f t="shared" si="13"/>
        <v>0</v>
      </c>
      <c r="E30" s="7">
        <f t="shared" si="13"/>
        <v>0</v>
      </c>
      <c r="F30" s="7">
        <f t="shared" si="13"/>
        <v>0</v>
      </c>
      <c r="G30" s="7">
        <f t="shared" si="13"/>
        <v>0</v>
      </c>
      <c r="H30" s="7">
        <f t="shared" si="13"/>
        <v>0</v>
      </c>
      <c r="I30" s="7">
        <f t="shared" si="13"/>
        <v>0</v>
      </c>
      <c r="J30" s="7">
        <f t="shared" si="13"/>
        <v>0</v>
      </c>
      <c r="K30" s="7">
        <f t="shared" si="13"/>
        <v>0</v>
      </c>
      <c r="L30" s="7">
        <f t="shared" si="13"/>
        <v>0</v>
      </c>
      <c r="M30" s="7">
        <f t="shared" si="13"/>
        <v>0</v>
      </c>
      <c r="N30" s="7">
        <f t="shared" si="13"/>
        <v>0</v>
      </c>
      <c r="O30" s="7">
        <f t="shared" si="13"/>
        <v>0</v>
      </c>
      <c r="P30" s="7">
        <f t="shared" si="13"/>
        <v>0</v>
      </c>
      <c r="Q30" s="7">
        <f t="shared" si="13"/>
        <v>0</v>
      </c>
      <c r="R30" s="7">
        <f t="shared" si="13"/>
        <v>0</v>
      </c>
      <c r="S30" s="7">
        <f t="shared" si="13"/>
        <v>0</v>
      </c>
      <c r="T30" s="7">
        <f t="shared" si="13"/>
        <v>0</v>
      </c>
      <c r="U30" s="7">
        <f t="shared" si="13"/>
        <v>0</v>
      </c>
      <c r="V30" s="7">
        <f t="shared" si="13"/>
        <v>0</v>
      </c>
      <c r="W30" s="7">
        <f>(1+W29)*A31</f>
        <v>0</v>
      </c>
    </row>
    <row r="31" spans="1:23" s="9" customFormat="1" ht="12.75">
      <c r="A31" s="4">
        <f>A30*'Annual Data'!$A$3/$A$107</f>
        <v>0</v>
      </c>
      <c r="B31" s="9" t="s">
        <v>6</v>
      </c>
      <c r="C31" s="10">
        <f aca="true" t="shared" si="14" ref="C31:U31">D31*(1+C29)</f>
        <v>0</v>
      </c>
      <c r="D31" s="10">
        <f t="shared" si="14"/>
        <v>0</v>
      </c>
      <c r="E31" s="10">
        <f t="shared" si="14"/>
        <v>0</v>
      </c>
      <c r="F31" s="10">
        <f t="shared" si="14"/>
        <v>0</v>
      </c>
      <c r="G31" s="10">
        <f t="shared" si="14"/>
        <v>0</v>
      </c>
      <c r="H31" s="10">
        <f t="shared" si="14"/>
        <v>0</v>
      </c>
      <c r="I31" s="10">
        <f t="shared" si="14"/>
        <v>0</v>
      </c>
      <c r="J31" s="10">
        <f t="shared" si="14"/>
        <v>0</v>
      </c>
      <c r="K31" s="10">
        <f t="shared" si="14"/>
        <v>0</v>
      </c>
      <c r="L31" s="10">
        <f t="shared" si="14"/>
        <v>0</v>
      </c>
      <c r="M31" s="10">
        <f t="shared" si="14"/>
        <v>0</v>
      </c>
      <c r="N31" s="10">
        <f t="shared" si="14"/>
        <v>0</v>
      </c>
      <c r="O31" s="10">
        <f t="shared" si="14"/>
        <v>0</v>
      </c>
      <c r="P31" s="10">
        <f t="shared" si="14"/>
        <v>0</v>
      </c>
      <c r="Q31" s="10">
        <f t="shared" si="14"/>
        <v>0</v>
      </c>
      <c r="R31" s="10">
        <f t="shared" si="14"/>
        <v>0</v>
      </c>
      <c r="S31" s="10">
        <f t="shared" si="14"/>
        <v>0</v>
      </c>
      <c r="T31" s="10">
        <f t="shared" si="14"/>
        <v>0</v>
      </c>
      <c r="U31" s="10">
        <f t="shared" si="14"/>
        <v>0</v>
      </c>
      <c r="V31" s="10">
        <f>W31*(1+V29)</f>
        <v>0</v>
      </c>
      <c r="W31" s="10">
        <f>A31*(1+W29)</f>
        <v>0</v>
      </c>
    </row>
    <row r="32" spans="2:23" ht="12.75">
      <c r="B32" t="s">
        <v>2</v>
      </c>
      <c r="C32" s="7">
        <f>$A30/$A$107*C$107</f>
        <v>0</v>
      </c>
      <c r="D32" s="7">
        <f aca="true" t="shared" si="15" ref="D32:W32">$A30/$A$107*D$107</f>
        <v>0</v>
      </c>
      <c r="E32" s="7">
        <f t="shared" si="15"/>
        <v>0</v>
      </c>
      <c r="F32" s="7">
        <f t="shared" si="15"/>
        <v>0</v>
      </c>
      <c r="G32" s="7">
        <f t="shared" si="15"/>
        <v>0</v>
      </c>
      <c r="H32" s="7">
        <f t="shared" si="15"/>
        <v>0</v>
      </c>
      <c r="I32" s="7">
        <f t="shared" si="15"/>
        <v>0</v>
      </c>
      <c r="J32" s="7">
        <f t="shared" si="15"/>
        <v>0</v>
      </c>
      <c r="K32" s="7">
        <f t="shared" si="15"/>
        <v>0</v>
      </c>
      <c r="L32" s="7">
        <f t="shared" si="15"/>
        <v>0</v>
      </c>
      <c r="M32" s="7">
        <f t="shared" si="15"/>
        <v>0</v>
      </c>
      <c r="N32" s="7">
        <f t="shared" si="15"/>
        <v>0</v>
      </c>
      <c r="O32" s="7">
        <f t="shared" si="15"/>
        <v>0</v>
      </c>
      <c r="P32" s="7">
        <f t="shared" si="15"/>
        <v>0</v>
      </c>
      <c r="Q32" s="7">
        <f t="shared" si="15"/>
        <v>0</v>
      </c>
      <c r="R32" s="7">
        <f t="shared" si="15"/>
        <v>0</v>
      </c>
      <c r="S32" s="7">
        <f t="shared" si="15"/>
        <v>0</v>
      </c>
      <c r="T32" s="7">
        <f t="shared" si="15"/>
        <v>0</v>
      </c>
      <c r="U32" s="7">
        <f t="shared" si="15"/>
        <v>0</v>
      </c>
      <c r="V32" s="7">
        <f t="shared" si="15"/>
        <v>0</v>
      </c>
      <c r="W32" s="7">
        <f t="shared" si="15"/>
        <v>0</v>
      </c>
    </row>
    <row r="33" ht="12.75"/>
    <row r="34" spans="1:23" s="2" customFormat="1" ht="12.75">
      <c r="A34" s="3" t="s">
        <v>18</v>
      </c>
      <c r="B34" s="12" t="s">
        <v>0</v>
      </c>
      <c r="C34" s="8">
        <v>0.0351</v>
      </c>
      <c r="D34" s="8">
        <v>0.0415</v>
      </c>
      <c r="E34" s="8">
        <v>0.1431</v>
      </c>
      <c r="F34" s="8">
        <v>0.4854</v>
      </c>
      <c r="G34" s="8">
        <v>-0.3026</v>
      </c>
      <c r="H34" s="8">
        <v>-0.0923</v>
      </c>
      <c r="I34" s="8">
        <v>-0.2243</v>
      </c>
      <c r="J34" s="8">
        <v>0.4309</v>
      </c>
      <c r="K34" s="8">
        <v>0.0123</v>
      </c>
      <c r="L34" s="8">
        <v>0.1295</v>
      </c>
      <c r="M34" s="8">
        <v>0.1126</v>
      </c>
      <c r="N34" s="8">
        <v>0.3104</v>
      </c>
      <c r="O34" s="8">
        <v>-0.0243</v>
      </c>
      <c r="P34" s="8">
        <v>0.1337</v>
      </c>
      <c r="Q34" s="8">
        <v>0.0777</v>
      </c>
      <c r="R34" s="8">
        <v>0.5119</v>
      </c>
      <c r="S34" s="8">
        <v>-0.1741</v>
      </c>
      <c r="T34" s="8">
        <v>0.2017</v>
      </c>
      <c r="U34" s="8">
        <v>0.2037</v>
      </c>
      <c r="V34" s="8">
        <v>-0.1048</v>
      </c>
      <c r="W34" s="8">
        <v>0.0358</v>
      </c>
    </row>
    <row r="35" spans="1:23" ht="12.75">
      <c r="A35" s="3">
        <f>Summary!B17</f>
        <v>0</v>
      </c>
      <c r="B35" t="s">
        <v>1</v>
      </c>
      <c r="C35" s="7">
        <f aca="true" t="shared" si="16" ref="C35:V35">(1+C34)*D37</f>
        <v>0</v>
      </c>
      <c r="D35" s="7">
        <f t="shared" si="16"/>
        <v>0</v>
      </c>
      <c r="E35" s="7">
        <f t="shared" si="16"/>
        <v>0</v>
      </c>
      <c r="F35" s="7">
        <f t="shared" si="16"/>
        <v>0</v>
      </c>
      <c r="G35" s="7">
        <f t="shared" si="16"/>
        <v>0</v>
      </c>
      <c r="H35" s="7">
        <f t="shared" si="16"/>
        <v>0</v>
      </c>
      <c r="I35" s="7">
        <f t="shared" si="16"/>
        <v>0</v>
      </c>
      <c r="J35" s="7">
        <f t="shared" si="16"/>
        <v>0</v>
      </c>
      <c r="K35" s="7">
        <f t="shared" si="16"/>
        <v>0</v>
      </c>
      <c r="L35" s="7">
        <f t="shared" si="16"/>
        <v>0</v>
      </c>
      <c r="M35" s="7">
        <f t="shared" si="16"/>
        <v>0</v>
      </c>
      <c r="N35" s="7">
        <f t="shared" si="16"/>
        <v>0</v>
      </c>
      <c r="O35" s="7">
        <f t="shared" si="16"/>
        <v>0</v>
      </c>
      <c r="P35" s="7">
        <f t="shared" si="16"/>
        <v>0</v>
      </c>
      <c r="Q35" s="7">
        <f t="shared" si="16"/>
        <v>0</v>
      </c>
      <c r="R35" s="7">
        <f t="shared" si="16"/>
        <v>0</v>
      </c>
      <c r="S35" s="7">
        <f t="shared" si="16"/>
        <v>0</v>
      </c>
      <c r="T35" s="7">
        <f t="shared" si="16"/>
        <v>0</v>
      </c>
      <c r="U35" s="7">
        <f t="shared" si="16"/>
        <v>0</v>
      </c>
      <c r="V35" s="7">
        <f t="shared" si="16"/>
        <v>0</v>
      </c>
      <c r="W35" s="7">
        <f>(1+W34)*A36</f>
        <v>0</v>
      </c>
    </row>
    <row r="36" spans="1:23" s="9" customFormat="1" ht="12.75">
      <c r="A36" s="4">
        <f>A35*'Annual Data'!$A$3/$A$107</f>
        <v>0</v>
      </c>
      <c r="B36" s="9" t="s">
        <v>6</v>
      </c>
      <c r="C36" s="10">
        <f aca="true" t="shared" si="17" ref="C36:U36">D36*(1+C34)</f>
        <v>0</v>
      </c>
      <c r="D36" s="10">
        <f t="shared" si="17"/>
        <v>0</v>
      </c>
      <c r="E36" s="10">
        <f t="shared" si="17"/>
        <v>0</v>
      </c>
      <c r="F36" s="10">
        <f t="shared" si="17"/>
        <v>0</v>
      </c>
      <c r="G36" s="10">
        <f t="shared" si="17"/>
        <v>0</v>
      </c>
      <c r="H36" s="10">
        <f t="shared" si="17"/>
        <v>0</v>
      </c>
      <c r="I36" s="10">
        <f t="shared" si="17"/>
        <v>0</v>
      </c>
      <c r="J36" s="10">
        <f t="shared" si="17"/>
        <v>0</v>
      </c>
      <c r="K36" s="10">
        <f t="shared" si="17"/>
        <v>0</v>
      </c>
      <c r="L36" s="10">
        <f t="shared" si="17"/>
        <v>0</v>
      </c>
      <c r="M36" s="10">
        <f t="shared" si="17"/>
        <v>0</v>
      </c>
      <c r="N36" s="10">
        <f t="shared" si="17"/>
        <v>0</v>
      </c>
      <c r="O36" s="10">
        <f t="shared" si="17"/>
        <v>0</v>
      </c>
      <c r="P36" s="10">
        <f t="shared" si="17"/>
        <v>0</v>
      </c>
      <c r="Q36" s="10">
        <f t="shared" si="17"/>
        <v>0</v>
      </c>
      <c r="R36" s="10">
        <f t="shared" si="17"/>
        <v>0</v>
      </c>
      <c r="S36" s="10">
        <f t="shared" si="17"/>
        <v>0</v>
      </c>
      <c r="T36" s="10">
        <f t="shared" si="17"/>
        <v>0</v>
      </c>
      <c r="U36" s="10">
        <f t="shared" si="17"/>
        <v>0</v>
      </c>
      <c r="V36" s="10">
        <f>W36*(1+V34)</f>
        <v>0</v>
      </c>
      <c r="W36" s="10">
        <f>A36*(1+W34)</f>
        <v>0</v>
      </c>
    </row>
    <row r="37" spans="2:23" ht="12.75">
      <c r="B37" t="s">
        <v>2</v>
      </c>
      <c r="C37" s="7">
        <f>$A35/$A$107*C$107</f>
        <v>0</v>
      </c>
      <c r="D37" s="7">
        <f aca="true" t="shared" si="18" ref="D37:W37">$A35/$A$107*D$107</f>
        <v>0</v>
      </c>
      <c r="E37" s="7">
        <f t="shared" si="18"/>
        <v>0</v>
      </c>
      <c r="F37" s="7">
        <f t="shared" si="18"/>
        <v>0</v>
      </c>
      <c r="G37" s="7">
        <f t="shared" si="18"/>
        <v>0</v>
      </c>
      <c r="H37" s="7">
        <f t="shared" si="18"/>
        <v>0</v>
      </c>
      <c r="I37" s="7">
        <f t="shared" si="18"/>
        <v>0</v>
      </c>
      <c r="J37" s="7">
        <f t="shared" si="18"/>
        <v>0</v>
      </c>
      <c r="K37" s="7">
        <f t="shared" si="18"/>
        <v>0</v>
      </c>
      <c r="L37" s="7">
        <f t="shared" si="18"/>
        <v>0</v>
      </c>
      <c r="M37" s="7">
        <f t="shared" si="18"/>
        <v>0</v>
      </c>
      <c r="N37" s="7">
        <f t="shared" si="18"/>
        <v>0</v>
      </c>
      <c r="O37" s="7">
        <f t="shared" si="18"/>
        <v>0</v>
      </c>
      <c r="P37" s="7">
        <f t="shared" si="18"/>
        <v>0</v>
      </c>
      <c r="Q37" s="7">
        <f t="shared" si="18"/>
        <v>0</v>
      </c>
      <c r="R37" s="7">
        <f t="shared" si="18"/>
        <v>0</v>
      </c>
      <c r="S37" s="7">
        <f t="shared" si="18"/>
        <v>0</v>
      </c>
      <c r="T37" s="7">
        <f t="shared" si="18"/>
        <v>0</v>
      </c>
      <c r="U37" s="7">
        <f t="shared" si="18"/>
        <v>0</v>
      </c>
      <c r="V37" s="7">
        <f t="shared" si="18"/>
        <v>0</v>
      </c>
      <c r="W37" s="7">
        <f t="shared" si="18"/>
        <v>0</v>
      </c>
    </row>
    <row r="38" ht="12.75"/>
    <row r="39" spans="1:23" s="2" customFormat="1" ht="12.75">
      <c r="A39" s="3" t="s">
        <v>64</v>
      </c>
      <c r="B39" s="12" t="s">
        <v>0</v>
      </c>
      <c r="C39" s="8">
        <v>0.0476</v>
      </c>
      <c r="D39" s="8">
        <v>0.1045</v>
      </c>
      <c r="E39" s="8">
        <v>0.1803</v>
      </c>
      <c r="F39" s="8">
        <v>0.4292</v>
      </c>
      <c r="G39" s="8">
        <v>-0.1814</v>
      </c>
      <c r="H39" s="8">
        <v>-0.0904</v>
      </c>
      <c r="I39" s="8">
        <v>-0.1577</v>
      </c>
      <c r="J39" s="8">
        <v>0.3549</v>
      </c>
      <c r="K39" s="8">
        <v>0.0863</v>
      </c>
      <c r="L39" s="8">
        <v>0.2568</v>
      </c>
      <c r="M39" s="8">
        <v>0.1718</v>
      </c>
      <c r="N39" s="8">
        <v>0.3348</v>
      </c>
      <c r="O39" s="8">
        <v>-0.043</v>
      </c>
      <c r="P39" s="8">
        <v>0.1457</v>
      </c>
      <c r="Q39" s="8">
        <v>0.1187</v>
      </c>
      <c r="R39" s="8">
        <v>0.4019</v>
      </c>
      <c r="S39" s="8">
        <v>-0.1356</v>
      </c>
      <c r="T39" s="8">
        <v>0.2394</v>
      </c>
      <c r="U39" s="8">
        <v>0.2053</v>
      </c>
      <c r="V39" s="8">
        <v>-0.0351</v>
      </c>
      <c r="W39" s="8">
        <v>-0.057</v>
      </c>
    </row>
    <row r="40" spans="1:23" ht="12.75">
      <c r="A40" s="3">
        <f>Summary!B19</f>
        <v>0</v>
      </c>
      <c r="B40" t="s">
        <v>1</v>
      </c>
      <c r="C40" s="7">
        <f aca="true" t="shared" si="19" ref="C40:V40">(1+C39)*D42</f>
        <v>0</v>
      </c>
      <c r="D40" s="7">
        <f t="shared" si="19"/>
        <v>0</v>
      </c>
      <c r="E40" s="7">
        <f t="shared" si="19"/>
        <v>0</v>
      </c>
      <c r="F40" s="7">
        <f t="shared" si="19"/>
        <v>0</v>
      </c>
      <c r="G40" s="7">
        <f t="shared" si="19"/>
        <v>0</v>
      </c>
      <c r="H40" s="7">
        <f t="shared" si="19"/>
        <v>0</v>
      </c>
      <c r="I40" s="7">
        <f t="shared" si="19"/>
        <v>0</v>
      </c>
      <c r="J40" s="7">
        <f t="shared" si="19"/>
        <v>0</v>
      </c>
      <c r="K40" s="7">
        <f t="shared" si="19"/>
        <v>0</v>
      </c>
      <c r="L40" s="7">
        <f t="shared" si="19"/>
        <v>0</v>
      </c>
      <c r="M40" s="7">
        <f t="shared" si="19"/>
        <v>0</v>
      </c>
      <c r="N40" s="7">
        <f t="shared" si="19"/>
        <v>0</v>
      </c>
      <c r="O40" s="7">
        <f t="shared" si="19"/>
        <v>0</v>
      </c>
      <c r="P40" s="7">
        <f t="shared" si="19"/>
        <v>0</v>
      </c>
      <c r="Q40" s="7">
        <f t="shared" si="19"/>
        <v>0</v>
      </c>
      <c r="R40" s="7">
        <f t="shared" si="19"/>
        <v>0</v>
      </c>
      <c r="S40" s="7">
        <f t="shared" si="19"/>
        <v>0</v>
      </c>
      <c r="T40" s="7">
        <f t="shared" si="19"/>
        <v>0</v>
      </c>
      <c r="U40" s="7">
        <f t="shared" si="19"/>
        <v>0</v>
      </c>
      <c r="V40" s="7">
        <f t="shared" si="19"/>
        <v>0</v>
      </c>
      <c r="W40" s="7">
        <f>(1+W39)*A41</f>
        <v>0</v>
      </c>
    </row>
    <row r="41" spans="1:23" s="9" customFormat="1" ht="12.75">
      <c r="A41" s="4">
        <f>A40*'Annual Data'!$A$3/$A$107</f>
        <v>0</v>
      </c>
      <c r="B41" s="9" t="s">
        <v>6</v>
      </c>
      <c r="C41" s="10">
        <f aca="true" t="shared" si="20" ref="C41:V41">D41*(1+C39)</f>
        <v>0</v>
      </c>
      <c r="D41" s="10">
        <f t="shared" si="20"/>
        <v>0</v>
      </c>
      <c r="E41" s="10">
        <f t="shared" si="20"/>
        <v>0</v>
      </c>
      <c r="F41" s="10">
        <f t="shared" si="20"/>
        <v>0</v>
      </c>
      <c r="G41" s="10">
        <f t="shared" si="20"/>
        <v>0</v>
      </c>
      <c r="H41" s="10">
        <f t="shared" si="20"/>
        <v>0</v>
      </c>
      <c r="I41" s="10">
        <f t="shared" si="20"/>
        <v>0</v>
      </c>
      <c r="J41" s="10">
        <f t="shared" si="20"/>
        <v>0</v>
      </c>
      <c r="K41" s="10">
        <f t="shared" si="20"/>
        <v>0</v>
      </c>
      <c r="L41" s="10">
        <f t="shared" si="20"/>
        <v>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10">
        <f t="shared" si="20"/>
        <v>0</v>
      </c>
      <c r="Q41" s="10">
        <f t="shared" si="20"/>
        <v>0</v>
      </c>
      <c r="R41" s="10">
        <f t="shared" si="20"/>
        <v>0</v>
      </c>
      <c r="S41" s="10">
        <f t="shared" si="20"/>
        <v>0</v>
      </c>
      <c r="T41" s="10">
        <f t="shared" si="20"/>
        <v>0</v>
      </c>
      <c r="U41" s="10">
        <f t="shared" si="20"/>
        <v>0</v>
      </c>
      <c r="V41" s="10">
        <f t="shared" si="20"/>
        <v>0</v>
      </c>
      <c r="W41" s="10">
        <f>A41*(1+W39)</f>
        <v>0</v>
      </c>
    </row>
    <row r="42" spans="2:23" ht="12.75">
      <c r="B42" t="s">
        <v>2</v>
      </c>
      <c r="C42" s="7">
        <f>$A40/$A$107*C$107</f>
        <v>0</v>
      </c>
      <c r="D42" s="7">
        <f aca="true" t="shared" si="21" ref="D42:W42">$A40/$A$107*D$107</f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  <c r="I42" s="7">
        <f t="shared" si="21"/>
        <v>0</v>
      </c>
      <c r="J42" s="7">
        <f t="shared" si="21"/>
        <v>0</v>
      </c>
      <c r="K42" s="7">
        <f t="shared" si="21"/>
        <v>0</v>
      </c>
      <c r="L42" s="7">
        <f t="shared" si="21"/>
        <v>0</v>
      </c>
      <c r="M42" s="7">
        <f t="shared" si="21"/>
        <v>0</v>
      </c>
      <c r="N42" s="7">
        <f t="shared" si="21"/>
        <v>0</v>
      </c>
      <c r="O42" s="7">
        <f t="shared" si="21"/>
        <v>0</v>
      </c>
      <c r="P42" s="7">
        <f t="shared" si="21"/>
        <v>0</v>
      </c>
      <c r="Q42" s="7">
        <f t="shared" si="21"/>
        <v>0</v>
      </c>
      <c r="R42" s="7">
        <f t="shared" si="21"/>
        <v>0</v>
      </c>
      <c r="S42" s="7">
        <f t="shared" si="21"/>
        <v>0</v>
      </c>
      <c r="T42" s="7">
        <f t="shared" si="21"/>
        <v>0</v>
      </c>
      <c r="U42" s="7">
        <f t="shared" si="21"/>
        <v>0</v>
      </c>
      <c r="V42" s="7">
        <f t="shared" si="21"/>
        <v>0</v>
      </c>
      <c r="W42" s="7">
        <f t="shared" si="21"/>
        <v>0</v>
      </c>
    </row>
    <row r="43" ht="12.75"/>
    <row r="44" spans="1:23" s="2" customFormat="1" ht="12.75">
      <c r="A44" s="3" t="s">
        <v>14</v>
      </c>
      <c r="B44" s="12" t="s">
        <v>0</v>
      </c>
      <c r="C44" s="30">
        <v>0.12223</v>
      </c>
      <c r="D44" s="8">
        <v>0.1354</v>
      </c>
      <c r="E44" s="8">
        <v>0.2025</v>
      </c>
      <c r="F44" s="8">
        <v>0.3859</v>
      </c>
      <c r="G44" s="8">
        <v>-0.1594</v>
      </c>
      <c r="H44" s="8">
        <v>-0.2144</v>
      </c>
      <c r="I44" s="8">
        <v>-0.1417</v>
      </c>
      <c r="J44" s="8">
        <v>0.2696</v>
      </c>
      <c r="K44" s="8">
        <v>0.2</v>
      </c>
      <c r="L44" s="8">
        <v>0.0178</v>
      </c>
      <c r="M44" s="8">
        <v>0.0605</v>
      </c>
      <c r="N44" s="8">
        <v>0.1121</v>
      </c>
      <c r="O44" s="8">
        <v>0.0778</v>
      </c>
      <c r="P44" s="8">
        <v>0.3257</v>
      </c>
      <c r="Q44" s="8">
        <v>-0.1218</v>
      </c>
      <c r="R44" s="8">
        <v>0.1214</v>
      </c>
      <c r="S44" s="8">
        <v>-0.2345</v>
      </c>
      <c r="T44" s="8">
        <v>0.1053</v>
      </c>
      <c r="U44" s="8">
        <v>0.2826</v>
      </c>
      <c r="V44" s="8">
        <v>0.2464</v>
      </c>
      <c r="W44" s="8">
        <v>0.6946</v>
      </c>
    </row>
    <row r="45" spans="1:23" ht="12.75">
      <c r="A45" s="3">
        <f>Summary!B21</f>
        <v>0</v>
      </c>
      <c r="B45" t="s">
        <v>1</v>
      </c>
      <c r="C45" s="7">
        <f aca="true" t="shared" si="22" ref="C45:V45">(1+C44)*D47</f>
        <v>0</v>
      </c>
      <c r="D45" s="7">
        <f t="shared" si="22"/>
        <v>0</v>
      </c>
      <c r="E45" s="7">
        <f t="shared" si="22"/>
        <v>0</v>
      </c>
      <c r="F45" s="7">
        <f t="shared" si="22"/>
        <v>0</v>
      </c>
      <c r="G45" s="7">
        <f t="shared" si="22"/>
        <v>0</v>
      </c>
      <c r="H45" s="7">
        <f t="shared" si="22"/>
        <v>0</v>
      </c>
      <c r="I45" s="7">
        <f t="shared" si="22"/>
        <v>0</v>
      </c>
      <c r="J45" s="7">
        <f t="shared" si="22"/>
        <v>0</v>
      </c>
      <c r="K45" s="7">
        <f t="shared" si="22"/>
        <v>0</v>
      </c>
      <c r="L45" s="7">
        <f t="shared" si="22"/>
        <v>0</v>
      </c>
      <c r="M45" s="7">
        <f t="shared" si="22"/>
        <v>0</v>
      </c>
      <c r="N45" s="7">
        <f t="shared" si="22"/>
        <v>0</v>
      </c>
      <c r="O45" s="7">
        <f t="shared" si="22"/>
        <v>0</v>
      </c>
      <c r="P45" s="7">
        <f t="shared" si="22"/>
        <v>0</v>
      </c>
      <c r="Q45" s="7">
        <f t="shared" si="22"/>
        <v>0</v>
      </c>
      <c r="R45" s="7">
        <f t="shared" si="22"/>
        <v>0</v>
      </c>
      <c r="S45" s="7">
        <f t="shared" si="22"/>
        <v>0</v>
      </c>
      <c r="T45" s="7">
        <f t="shared" si="22"/>
        <v>0</v>
      </c>
      <c r="U45" s="7">
        <f t="shared" si="22"/>
        <v>0</v>
      </c>
      <c r="V45" s="7">
        <f t="shared" si="22"/>
        <v>0</v>
      </c>
      <c r="W45" s="7">
        <f>(1+W44)*A46</f>
        <v>0</v>
      </c>
    </row>
    <row r="46" spans="1:23" s="9" customFormat="1" ht="12.75">
      <c r="A46" s="4">
        <f>A45*'Annual Data'!$A$3/$A$107</f>
        <v>0</v>
      </c>
      <c r="B46" s="9" t="s">
        <v>6</v>
      </c>
      <c r="C46" s="10">
        <f aca="true" t="shared" si="23" ref="C46:U46">D46*(1+C44)</f>
        <v>0</v>
      </c>
      <c r="D46" s="10">
        <f t="shared" si="23"/>
        <v>0</v>
      </c>
      <c r="E46" s="10">
        <f t="shared" si="23"/>
        <v>0</v>
      </c>
      <c r="F46" s="10">
        <f t="shared" si="23"/>
        <v>0</v>
      </c>
      <c r="G46" s="10">
        <f t="shared" si="23"/>
        <v>0</v>
      </c>
      <c r="H46" s="10">
        <f t="shared" si="23"/>
        <v>0</v>
      </c>
      <c r="I46" s="10">
        <f t="shared" si="23"/>
        <v>0</v>
      </c>
      <c r="J46" s="10">
        <f t="shared" si="23"/>
        <v>0</v>
      </c>
      <c r="K46" s="10">
        <f t="shared" si="23"/>
        <v>0</v>
      </c>
      <c r="L46" s="10">
        <f t="shared" si="23"/>
        <v>0</v>
      </c>
      <c r="M46" s="10">
        <f t="shared" si="23"/>
        <v>0</v>
      </c>
      <c r="N46" s="10">
        <f t="shared" si="23"/>
        <v>0</v>
      </c>
      <c r="O46" s="10">
        <f t="shared" si="23"/>
        <v>0</v>
      </c>
      <c r="P46" s="10">
        <f t="shared" si="23"/>
        <v>0</v>
      </c>
      <c r="Q46" s="10">
        <f t="shared" si="23"/>
        <v>0</v>
      </c>
      <c r="R46" s="10">
        <f t="shared" si="23"/>
        <v>0</v>
      </c>
      <c r="S46" s="10">
        <f t="shared" si="23"/>
        <v>0</v>
      </c>
      <c r="T46" s="10">
        <f t="shared" si="23"/>
        <v>0</v>
      </c>
      <c r="U46" s="10">
        <f t="shared" si="23"/>
        <v>0</v>
      </c>
      <c r="V46" s="10">
        <f>W46*(1+V44)</f>
        <v>0</v>
      </c>
      <c r="W46" s="10">
        <f>A46*(1+W44)</f>
        <v>0</v>
      </c>
    </row>
    <row r="47" spans="2:23" ht="12.75">
      <c r="B47" t="s">
        <v>2</v>
      </c>
      <c r="C47" s="7">
        <f>$A45/$A$107*C$107</f>
        <v>0</v>
      </c>
      <c r="D47" s="7">
        <f aca="true" t="shared" si="24" ref="D47:W47">$A45/$A$107*D$107</f>
        <v>0</v>
      </c>
      <c r="E47" s="7">
        <f t="shared" si="24"/>
        <v>0</v>
      </c>
      <c r="F47" s="7">
        <f t="shared" si="24"/>
        <v>0</v>
      </c>
      <c r="G47" s="7">
        <f t="shared" si="24"/>
        <v>0</v>
      </c>
      <c r="H47" s="7">
        <f t="shared" si="24"/>
        <v>0</v>
      </c>
      <c r="I47" s="7">
        <f t="shared" si="24"/>
        <v>0</v>
      </c>
      <c r="J47" s="7">
        <f t="shared" si="24"/>
        <v>0</v>
      </c>
      <c r="K47" s="7">
        <f t="shared" si="24"/>
        <v>0</v>
      </c>
      <c r="L47" s="7">
        <f t="shared" si="24"/>
        <v>0</v>
      </c>
      <c r="M47" s="7">
        <f t="shared" si="24"/>
        <v>0</v>
      </c>
      <c r="N47" s="7">
        <f t="shared" si="24"/>
        <v>0</v>
      </c>
      <c r="O47" s="7">
        <f t="shared" si="24"/>
        <v>0</v>
      </c>
      <c r="P47" s="7">
        <f t="shared" si="24"/>
        <v>0</v>
      </c>
      <c r="Q47" s="7">
        <f t="shared" si="24"/>
        <v>0</v>
      </c>
      <c r="R47" s="7">
        <f t="shared" si="24"/>
        <v>0</v>
      </c>
      <c r="S47" s="7">
        <f t="shared" si="24"/>
        <v>0</v>
      </c>
      <c r="T47" s="7">
        <f t="shared" si="24"/>
        <v>0</v>
      </c>
      <c r="U47" s="7">
        <f t="shared" si="24"/>
        <v>0</v>
      </c>
      <c r="V47" s="7">
        <f t="shared" si="24"/>
        <v>0</v>
      </c>
      <c r="W47" s="7">
        <f t="shared" si="24"/>
        <v>0</v>
      </c>
    </row>
    <row r="48" spans="3:23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2" customFormat="1" ht="12.75">
      <c r="A49" s="3" t="s">
        <v>27</v>
      </c>
      <c r="B49" s="12" t="s">
        <v>0</v>
      </c>
      <c r="C49" s="8">
        <v>0.2201</v>
      </c>
      <c r="D49" s="8">
        <v>0.1213</v>
      </c>
      <c r="E49" s="8">
        <v>0.3149</v>
      </c>
      <c r="F49" s="8">
        <v>0.3674</v>
      </c>
      <c r="G49" s="8">
        <v>0.0364</v>
      </c>
      <c r="H49" s="8">
        <v>0.1283</v>
      </c>
      <c r="I49" s="8">
        <v>0.2681</v>
      </c>
      <c r="J49" s="8">
        <v>-0.0455</v>
      </c>
      <c r="K49" s="8">
        <v>-0.169</v>
      </c>
      <c r="L49" s="8">
        <v>0.1858</v>
      </c>
      <c r="M49" s="8">
        <v>0.3589</v>
      </c>
      <c r="N49" s="8">
        <v>0.1291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</row>
    <row r="50" spans="1:23" ht="12.75">
      <c r="A50" s="3">
        <f>Summary!B28</f>
        <v>0</v>
      </c>
      <c r="B50" t="s">
        <v>1</v>
      </c>
      <c r="C50" s="7">
        <f aca="true" t="shared" si="25" ref="C50:V50">(1+C49)*D52</f>
        <v>0</v>
      </c>
      <c r="D50" s="7">
        <f t="shared" si="25"/>
        <v>0</v>
      </c>
      <c r="E50" s="7">
        <f t="shared" si="25"/>
        <v>0</v>
      </c>
      <c r="F50" s="7">
        <f t="shared" si="25"/>
        <v>0</v>
      </c>
      <c r="G50" s="7">
        <f t="shared" si="25"/>
        <v>0</v>
      </c>
      <c r="H50" s="7">
        <f t="shared" si="25"/>
        <v>0</v>
      </c>
      <c r="I50" s="7">
        <f t="shared" si="25"/>
        <v>0</v>
      </c>
      <c r="J50" s="7">
        <f t="shared" si="25"/>
        <v>0</v>
      </c>
      <c r="K50" s="7">
        <f t="shared" si="25"/>
        <v>0</v>
      </c>
      <c r="L50" s="7">
        <f t="shared" si="25"/>
        <v>0</v>
      </c>
      <c r="M50" s="7">
        <f t="shared" si="25"/>
        <v>0</v>
      </c>
      <c r="N50" s="7">
        <f t="shared" si="25"/>
        <v>0</v>
      </c>
      <c r="O50" s="7">
        <f t="shared" si="25"/>
        <v>0</v>
      </c>
      <c r="P50" s="7">
        <f t="shared" si="25"/>
        <v>0</v>
      </c>
      <c r="Q50" s="7">
        <f t="shared" si="25"/>
        <v>0</v>
      </c>
      <c r="R50" s="7">
        <f t="shared" si="25"/>
        <v>0</v>
      </c>
      <c r="S50" s="7">
        <f t="shared" si="25"/>
        <v>0</v>
      </c>
      <c r="T50" s="7">
        <f t="shared" si="25"/>
        <v>0</v>
      </c>
      <c r="U50" s="7">
        <f t="shared" si="25"/>
        <v>0</v>
      </c>
      <c r="V50" s="7">
        <f t="shared" si="25"/>
        <v>0</v>
      </c>
      <c r="W50" s="7">
        <f>(1+W49)*A51</f>
        <v>0</v>
      </c>
    </row>
    <row r="51" spans="1:23" s="9" customFormat="1" ht="12.75">
      <c r="A51" s="4">
        <f>A50*'Annual Data'!$A$3/$A$107</f>
        <v>0</v>
      </c>
      <c r="B51" s="9" t="s">
        <v>6</v>
      </c>
      <c r="C51" s="10">
        <f aca="true" t="shared" si="26" ref="C51:V51">D51*(1+C49)</f>
        <v>0</v>
      </c>
      <c r="D51" s="10">
        <f t="shared" si="26"/>
        <v>0</v>
      </c>
      <c r="E51" s="10">
        <f t="shared" si="26"/>
        <v>0</v>
      </c>
      <c r="F51" s="10">
        <f t="shared" si="26"/>
        <v>0</v>
      </c>
      <c r="G51" s="10">
        <f t="shared" si="26"/>
        <v>0</v>
      </c>
      <c r="H51" s="10">
        <f t="shared" si="26"/>
        <v>0</v>
      </c>
      <c r="I51" s="10">
        <f t="shared" si="26"/>
        <v>0</v>
      </c>
      <c r="J51" s="10">
        <f t="shared" si="26"/>
        <v>0</v>
      </c>
      <c r="K51" s="10">
        <f t="shared" si="26"/>
        <v>0</v>
      </c>
      <c r="L51" s="10">
        <f t="shared" si="26"/>
        <v>0</v>
      </c>
      <c r="M51" s="10">
        <f t="shared" si="26"/>
        <v>0</v>
      </c>
      <c r="N51" s="10">
        <f t="shared" si="26"/>
        <v>0</v>
      </c>
      <c r="O51" s="10">
        <f t="shared" si="26"/>
        <v>0</v>
      </c>
      <c r="P51" s="10">
        <f t="shared" si="26"/>
        <v>0</v>
      </c>
      <c r="Q51" s="10">
        <f t="shared" si="26"/>
        <v>0</v>
      </c>
      <c r="R51" s="10">
        <f t="shared" si="26"/>
        <v>0</v>
      </c>
      <c r="S51" s="10">
        <f t="shared" si="26"/>
        <v>0</v>
      </c>
      <c r="T51" s="10">
        <f t="shared" si="26"/>
        <v>0</v>
      </c>
      <c r="U51" s="10">
        <f t="shared" si="26"/>
        <v>0</v>
      </c>
      <c r="V51" s="10">
        <f t="shared" si="26"/>
        <v>0</v>
      </c>
      <c r="W51" s="10">
        <f>A51*(1+W49)</f>
        <v>0</v>
      </c>
    </row>
    <row r="52" spans="2:23" ht="12.75">
      <c r="B52" t="s">
        <v>2</v>
      </c>
      <c r="C52" s="7">
        <f>$A50/$A$107*C$107</f>
        <v>0</v>
      </c>
      <c r="D52" s="7">
        <f aca="true" t="shared" si="27" ref="D52:W52">$A50/$A$107*D$107</f>
        <v>0</v>
      </c>
      <c r="E52" s="7">
        <f t="shared" si="27"/>
        <v>0</v>
      </c>
      <c r="F52" s="7">
        <f t="shared" si="27"/>
        <v>0</v>
      </c>
      <c r="G52" s="7">
        <f t="shared" si="27"/>
        <v>0</v>
      </c>
      <c r="H52" s="7">
        <f t="shared" si="27"/>
        <v>0</v>
      </c>
      <c r="I52" s="7">
        <f t="shared" si="27"/>
        <v>0</v>
      </c>
      <c r="J52" s="7">
        <f t="shared" si="27"/>
        <v>0</v>
      </c>
      <c r="K52" s="7">
        <f t="shared" si="27"/>
        <v>0</v>
      </c>
      <c r="L52" s="7">
        <f t="shared" si="27"/>
        <v>0</v>
      </c>
      <c r="M52" s="7">
        <f t="shared" si="27"/>
        <v>0</v>
      </c>
      <c r="N52" s="7">
        <f t="shared" si="27"/>
        <v>0</v>
      </c>
      <c r="O52" s="7">
        <f t="shared" si="27"/>
        <v>0</v>
      </c>
      <c r="P52" s="7">
        <f t="shared" si="27"/>
        <v>0</v>
      </c>
      <c r="Q52" s="7">
        <f t="shared" si="27"/>
        <v>0</v>
      </c>
      <c r="R52" s="7">
        <f t="shared" si="27"/>
        <v>0</v>
      </c>
      <c r="S52" s="7">
        <f t="shared" si="27"/>
        <v>0</v>
      </c>
      <c r="T52" s="7">
        <f t="shared" si="27"/>
        <v>0</v>
      </c>
      <c r="U52" s="7">
        <f t="shared" si="27"/>
        <v>0</v>
      </c>
      <c r="V52" s="7">
        <f t="shared" si="27"/>
        <v>0</v>
      </c>
      <c r="W52" s="7">
        <f t="shared" si="27"/>
        <v>0</v>
      </c>
    </row>
    <row r="53" spans="3:23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2" customFormat="1" ht="12.75">
      <c r="A54" s="3" t="s">
        <v>15</v>
      </c>
      <c r="B54" s="12" t="s">
        <v>0</v>
      </c>
      <c r="C54" s="8">
        <v>0.2153</v>
      </c>
      <c r="D54" s="8">
        <v>0.1198</v>
      </c>
      <c r="E54" s="8">
        <v>0.3076</v>
      </c>
      <c r="F54" s="8">
        <v>0.3565</v>
      </c>
      <c r="G54" s="8">
        <v>0.0375</v>
      </c>
      <c r="H54" s="8">
        <v>0.1235</v>
      </c>
      <c r="I54" s="8">
        <v>0.2635</v>
      </c>
      <c r="J54" s="8">
        <v>-0.0404</v>
      </c>
      <c r="K54" s="8">
        <v>-0.1632</v>
      </c>
      <c r="L54" s="8">
        <v>0.1877</v>
      </c>
      <c r="M54" s="8">
        <v>0.3012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</row>
    <row r="55" spans="1:23" ht="12.75">
      <c r="A55" s="3">
        <f>Summary!B27</f>
        <v>0</v>
      </c>
      <c r="B55" t="s">
        <v>1</v>
      </c>
      <c r="C55" s="7">
        <f aca="true" t="shared" si="28" ref="C55:V55">(1+C54)*D57</f>
        <v>0</v>
      </c>
      <c r="D55" s="7">
        <f t="shared" si="28"/>
        <v>0</v>
      </c>
      <c r="E55" s="7">
        <f t="shared" si="28"/>
        <v>0</v>
      </c>
      <c r="F55" s="7">
        <f t="shared" si="28"/>
        <v>0</v>
      </c>
      <c r="G55" s="7">
        <f t="shared" si="28"/>
        <v>0</v>
      </c>
      <c r="H55" s="7">
        <f t="shared" si="28"/>
        <v>0</v>
      </c>
      <c r="I55" s="7">
        <f t="shared" si="28"/>
        <v>0</v>
      </c>
      <c r="J55" s="7">
        <f t="shared" si="28"/>
        <v>0</v>
      </c>
      <c r="K55" s="7">
        <f t="shared" si="28"/>
        <v>0</v>
      </c>
      <c r="L55" s="7">
        <f t="shared" si="28"/>
        <v>0</v>
      </c>
      <c r="M55" s="7">
        <f t="shared" si="28"/>
        <v>0</v>
      </c>
      <c r="N55" s="7">
        <f t="shared" si="28"/>
        <v>0</v>
      </c>
      <c r="O55" s="7">
        <f t="shared" si="28"/>
        <v>0</v>
      </c>
      <c r="P55" s="7">
        <f t="shared" si="28"/>
        <v>0</v>
      </c>
      <c r="Q55" s="7">
        <f t="shared" si="28"/>
        <v>0</v>
      </c>
      <c r="R55" s="7">
        <f t="shared" si="28"/>
        <v>0</v>
      </c>
      <c r="S55" s="7">
        <f t="shared" si="28"/>
        <v>0</v>
      </c>
      <c r="T55" s="7">
        <f t="shared" si="28"/>
        <v>0</v>
      </c>
      <c r="U55" s="7">
        <f t="shared" si="28"/>
        <v>0</v>
      </c>
      <c r="V55" s="7">
        <f t="shared" si="28"/>
        <v>0</v>
      </c>
      <c r="W55" s="7">
        <f>(1+W54)*A56</f>
        <v>0</v>
      </c>
    </row>
    <row r="56" spans="1:23" s="9" customFormat="1" ht="12.75">
      <c r="A56" s="4">
        <f>A55*'Annual Data'!$A$3/$A$107</f>
        <v>0</v>
      </c>
      <c r="B56" s="9" t="s">
        <v>6</v>
      </c>
      <c r="C56" s="10">
        <f aca="true" t="shared" si="29" ref="C56:U56">D56*(1+C54)</f>
        <v>0</v>
      </c>
      <c r="D56" s="10">
        <f t="shared" si="29"/>
        <v>0</v>
      </c>
      <c r="E56" s="10">
        <f t="shared" si="29"/>
        <v>0</v>
      </c>
      <c r="F56" s="10">
        <f t="shared" si="29"/>
        <v>0</v>
      </c>
      <c r="G56" s="10">
        <f t="shared" si="29"/>
        <v>0</v>
      </c>
      <c r="H56" s="10">
        <f t="shared" si="29"/>
        <v>0</v>
      </c>
      <c r="I56" s="10">
        <f t="shared" si="29"/>
        <v>0</v>
      </c>
      <c r="J56" s="10">
        <f t="shared" si="29"/>
        <v>0</v>
      </c>
      <c r="K56" s="10">
        <f t="shared" si="29"/>
        <v>0</v>
      </c>
      <c r="L56" s="10">
        <f t="shared" si="29"/>
        <v>0</v>
      </c>
      <c r="M56" s="10">
        <f t="shared" si="29"/>
        <v>0</v>
      </c>
      <c r="N56" s="10">
        <f t="shared" si="29"/>
        <v>0</v>
      </c>
      <c r="O56" s="10">
        <f t="shared" si="29"/>
        <v>0</v>
      </c>
      <c r="P56" s="10">
        <f t="shared" si="29"/>
        <v>0</v>
      </c>
      <c r="Q56" s="10">
        <f t="shared" si="29"/>
        <v>0</v>
      </c>
      <c r="R56" s="10">
        <f t="shared" si="29"/>
        <v>0</v>
      </c>
      <c r="S56" s="10">
        <f t="shared" si="29"/>
        <v>0</v>
      </c>
      <c r="T56" s="10">
        <f t="shared" si="29"/>
        <v>0</v>
      </c>
      <c r="U56" s="10">
        <f t="shared" si="29"/>
        <v>0</v>
      </c>
      <c r="V56" s="10">
        <f>W56*(1+V54)</f>
        <v>0</v>
      </c>
      <c r="W56" s="10">
        <f>A56*(1+W54)</f>
        <v>0</v>
      </c>
    </row>
    <row r="57" spans="1:23" ht="12.75">
      <c r="A57" s="34" t="s">
        <v>78</v>
      </c>
      <c r="B57" t="s">
        <v>2</v>
      </c>
      <c r="C57" s="7">
        <f>$A55/$A$107*C$107</f>
        <v>0</v>
      </c>
      <c r="D57" s="7">
        <f aca="true" t="shared" si="30" ref="D57:W57">$A55/$A$107*D$107</f>
        <v>0</v>
      </c>
      <c r="E57" s="7">
        <f t="shared" si="30"/>
        <v>0</v>
      </c>
      <c r="F57" s="7">
        <f t="shared" si="30"/>
        <v>0</v>
      </c>
      <c r="G57" s="7">
        <f t="shared" si="30"/>
        <v>0</v>
      </c>
      <c r="H57" s="7">
        <f t="shared" si="30"/>
        <v>0</v>
      </c>
      <c r="I57" s="7">
        <f t="shared" si="30"/>
        <v>0</v>
      </c>
      <c r="J57" s="7">
        <f t="shared" si="30"/>
        <v>0</v>
      </c>
      <c r="K57" s="7">
        <f t="shared" si="30"/>
        <v>0</v>
      </c>
      <c r="L57" s="7">
        <f t="shared" si="30"/>
        <v>0</v>
      </c>
      <c r="M57" s="7">
        <f t="shared" si="30"/>
        <v>0</v>
      </c>
      <c r="N57" s="7">
        <f t="shared" si="30"/>
        <v>0</v>
      </c>
      <c r="O57" s="7">
        <f t="shared" si="30"/>
        <v>0</v>
      </c>
      <c r="P57" s="7">
        <f t="shared" si="30"/>
        <v>0</v>
      </c>
      <c r="Q57" s="7">
        <f t="shared" si="30"/>
        <v>0</v>
      </c>
      <c r="R57" s="7">
        <f t="shared" si="30"/>
        <v>0</v>
      </c>
      <c r="S57" s="7">
        <f t="shared" si="30"/>
        <v>0</v>
      </c>
      <c r="T57" s="7">
        <f t="shared" si="30"/>
        <v>0</v>
      </c>
      <c r="U57" s="7">
        <f t="shared" si="30"/>
        <v>0</v>
      </c>
      <c r="V57" s="7">
        <f t="shared" si="30"/>
        <v>0</v>
      </c>
      <c r="W57" s="7">
        <f t="shared" si="30"/>
        <v>0</v>
      </c>
    </row>
    <row r="58" ht="12.75"/>
    <row r="59" spans="1:23" s="2" customFormat="1" ht="12.75">
      <c r="A59" s="3" t="s">
        <v>22</v>
      </c>
      <c r="B59" s="12" t="s">
        <v>0</v>
      </c>
      <c r="C59" s="8">
        <v>0.0045</v>
      </c>
      <c r="D59" s="8">
        <v>0.0243</v>
      </c>
      <c r="E59" s="8">
        <v>0.0434</v>
      </c>
      <c r="F59" s="8">
        <v>0.041</v>
      </c>
      <c r="G59" s="8">
        <v>0.1026</v>
      </c>
      <c r="H59" s="8">
        <v>0.0843</v>
      </c>
      <c r="I59" s="8">
        <v>0.1163</v>
      </c>
      <c r="J59" s="8">
        <v>-0.0082</v>
      </c>
      <c r="K59" s="8">
        <v>0.087</v>
      </c>
      <c r="L59" s="8">
        <v>0.0964</v>
      </c>
      <c r="M59" s="8">
        <v>0.0364</v>
      </c>
      <c r="N59" s="8">
        <v>0.1846</v>
      </c>
      <c r="O59" s="8">
        <v>-0.0292</v>
      </c>
      <c r="P59" s="8">
        <v>0.0975</v>
      </c>
      <c r="Q59" s="8">
        <v>0.074</v>
      </c>
      <c r="R59" s="8">
        <v>0.16</v>
      </c>
      <c r="S59" s="8">
        <v>0.0896</v>
      </c>
      <c r="T59" s="8">
        <v>0.1453</v>
      </c>
      <c r="U59" s="8">
        <v>0.0789</v>
      </c>
      <c r="V59" s="8">
        <v>0.0275</v>
      </c>
      <c r="W59" s="8">
        <v>0.153</v>
      </c>
    </row>
    <row r="60" spans="1:23" ht="12.75">
      <c r="A60" s="3">
        <f>Summary!B30</f>
        <v>0</v>
      </c>
      <c r="B60" t="s">
        <v>1</v>
      </c>
      <c r="C60" s="7">
        <f aca="true" t="shared" si="31" ref="C60:V60">(1+C59)*D62</f>
        <v>0</v>
      </c>
      <c r="D60" s="7">
        <f t="shared" si="31"/>
        <v>0</v>
      </c>
      <c r="E60" s="7">
        <f t="shared" si="31"/>
        <v>0</v>
      </c>
      <c r="F60" s="7">
        <f t="shared" si="31"/>
        <v>0</v>
      </c>
      <c r="G60" s="7">
        <f t="shared" si="31"/>
        <v>0</v>
      </c>
      <c r="H60" s="7">
        <f t="shared" si="31"/>
        <v>0</v>
      </c>
      <c r="I60" s="7">
        <f t="shared" si="31"/>
        <v>0</v>
      </c>
      <c r="J60" s="7">
        <f t="shared" si="31"/>
        <v>0</v>
      </c>
      <c r="K60" s="7">
        <f t="shared" si="31"/>
        <v>0</v>
      </c>
      <c r="L60" s="7">
        <f t="shared" si="31"/>
        <v>0</v>
      </c>
      <c r="M60" s="7">
        <f t="shared" si="31"/>
        <v>0</v>
      </c>
      <c r="N60" s="7">
        <f t="shared" si="31"/>
        <v>0</v>
      </c>
      <c r="O60" s="7">
        <f t="shared" si="31"/>
        <v>0</v>
      </c>
      <c r="P60" s="7">
        <f t="shared" si="31"/>
        <v>0</v>
      </c>
      <c r="Q60" s="7">
        <f t="shared" si="31"/>
        <v>0</v>
      </c>
      <c r="R60" s="7">
        <f t="shared" si="31"/>
        <v>0</v>
      </c>
      <c r="S60" s="7">
        <f t="shared" si="31"/>
        <v>0</v>
      </c>
      <c r="T60" s="7">
        <f t="shared" si="31"/>
        <v>0</v>
      </c>
      <c r="U60" s="7">
        <f t="shared" si="31"/>
        <v>0</v>
      </c>
      <c r="V60" s="7">
        <f t="shared" si="31"/>
        <v>0</v>
      </c>
      <c r="W60" s="7">
        <f>(1+W59)*A61</f>
        <v>0</v>
      </c>
    </row>
    <row r="61" spans="1:23" s="9" customFormat="1" ht="12.75">
      <c r="A61" s="4">
        <f>A60*'Annual Data'!$A$3/$A$107</f>
        <v>0</v>
      </c>
      <c r="B61" s="9" t="s">
        <v>6</v>
      </c>
      <c r="C61" s="10">
        <f aca="true" t="shared" si="32" ref="C61:U61">D61*(1+C59)</f>
        <v>0</v>
      </c>
      <c r="D61" s="10">
        <f t="shared" si="32"/>
        <v>0</v>
      </c>
      <c r="E61" s="10">
        <f t="shared" si="32"/>
        <v>0</v>
      </c>
      <c r="F61" s="10">
        <f t="shared" si="32"/>
        <v>0</v>
      </c>
      <c r="G61" s="10">
        <f t="shared" si="32"/>
        <v>0</v>
      </c>
      <c r="H61" s="10">
        <f t="shared" si="32"/>
        <v>0</v>
      </c>
      <c r="I61" s="10">
        <f t="shared" si="32"/>
        <v>0</v>
      </c>
      <c r="J61" s="10">
        <f t="shared" si="32"/>
        <v>0</v>
      </c>
      <c r="K61" s="10">
        <f t="shared" si="32"/>
        <v>0</v>
      </c>
      <c r="L61" s="10">
        <f t="shared" si="32"/>
        <v>0</v>
      </c>
      <c r="M61" s="10">
        <f t="shared" si="32"/>
        <v>0</v>
      </c>
      <c r="N61" s="10">
        <f t="shared" si="32"/>
        <v>0</v>
      </c>
      <c r="O61" s="10">
        <f t="shared" si="32"/>
        <v>0</v>
      </c>
      <c r="P61" s="10">
        <f t="shared" si="32"/>
        <v>0</v>
      </c>
      <c r="Q61" s="10">
        <f t="shared" si="32"/>
        <v>0</v>
      </c>
      <c r="R61" s="10">
        <f t="shared" si="32"/>
        <v>0</v>
      </c>
      <c r="S61" s="10">
        <f t="shared" si="32"/>
        <v>0</v>
      </c>
      <c r="T61" s="10">
        <f t="shared" si="32"/>
        <v>0</v>
      </c>
      <c r="U61" s="10">
        <f t="shared" si="32"/>
        <v>0</v>
      </c>
      <c r="V61" s="10">
        <f>W61*(1+V59)</f>
        <v>0</v>
      </c>
      <c r="W61" s="10">
        <f>A61*(1+W59)</f>
        <v>0</v>
      </c>
    </row>
    <row r="62" spans="2:23" ht="12.75">
      <c r="B62" t="s">
        <v>2</v>
      </c>
      <c r="C62" s="7">
        <f>$A60/$A$107*C$107</f>
        <v>0</v>
      </c>
      <c r="D62" s="7">
        <f aca="true" t="shared" si="33" ref="D62:W62">$A60/$A$107*D$107</f>
        <v>0</v>
      </c>
      <c r="E62" s="7">
        <f t="shared" si="33"/>
        <v>0</v>
      </c>
      <c r="F62" s="7">
        <f t="shared" si="33"/>
        <v>0</v>
      </c>
      <c r="G62" s="7">
        <f t="shared" si="33"/>
        <v>0</v>
      </c>
      <c r="H62" s="7">
        <f t="shared" si="33"/>
        <v>0</v>
      </c>
      <c r="I62" s="7">
        <f t="shared" si="33"/>
        <v>0</v>
      </c>
      <c r="J62" s="7">
        <f t="shared" si="33"/>
        <v>0</v>
      </c>
      <c r="K62" s="7">
        <f t="shared" si="33"/>
        <v>0</v>
      </c>
      <c r="L62" s="7">
        <f t="shared" si="33"/>
        <v>0</v>
      </c>
      <c r="M62" s="7">
        <f t="shared" si="33"/>
        <v>0</v>
      </c>
      <c r="N62" s="7">
        <f t="shared" si="33"/>
        <v>0</v>
      </c>
      <c r="O62" s="7">
        <f t="shared" si="33"/>
        <v>0</v>
      </c>
      <c r="P62" s="7">
        <f t="shared" si="33"/>
        <v>0</v>
      </c>
      <c r="Q62" s="7">
        <f t="shared" si="33"/>
        <v>0</v>
      </c>
      <c r="R62" s="7">
        <f t="shared" si="33"/>
        <v>0</v>
      </c>
      <c r="S62" s="7">
        <f t="shared" si="33"/>
        <v>0</v>
      </c>
      <c r="T62" s="7">
        <f t="shared" si="33"/>
        <v>0</v>
      </c>
      <c r="U62" s="7">
        <f t="shared" si="33"/>
        <v>0</v>
      </c>
      <c r="V62" s="7">
        <f t="shared" si="33"/>
        <v>0</v>
      </c>
      <c r="W62" s="7">
        <f t="shared" si="33"/>
        <v>0</v>
      </c>
    </row>
    <row r="63" ht="12.75"/>
    <row r="64" spans="1:23" s="2" customFormat="1" ht="12.75">
      <c r="A64" s="3" t="s">
        <v>63</v>
      </c>
      <c r="B64" s="12" t="s">
        <v>0</v>
      </c>
      <c r="C64" s="8">
        <v>0.0332</v>
      </c>
      <c r="D64" s="8">
        <v>0.0449</v>
      </c>
      <c r="E64" s="8">
        <v>0.043</v>
      </c>
      <c r="F64" s="8">
        <v>0.0411</v>
      </c>
      <c r="G64" s="8">
        <v>0.05</v>
      </c>
      <c r="H64" s="8">
        <v>0.0539</v>
      </c>
      <c r="I64" s="8">
        <v>0.0642</v>
      </c>
      <c r="J64" s="8">
        <v>0.0599</v>
      </c>
      <c r="K64" s="8">
        <v>0.0574</v>
      </c>
      <c r="L64" s="8">
        <v>0.0677</v>
      </c>
      <c r="M64" s="8">
        <v>0.0676</v>
      </c>
      <c r="N64" s="8">
        <v>0.0703</v>
      </c>
      <c r="O64" s="8">
        <v>0.0722</v>
      </c>
      <c r="P64" s="8">
        <v>0.0614</v>
      </c>
      <c r="Q64" s="8">
        <v>0.0723</v>
      </c>
      <c r="R64" s="8">
        <v>0.0815</v>
      </c>
      <c r="S64" s="8">
        <v>0.089</v>
      </c>
      <c r="T64" s="8">
        <v>0.0881</v>
      </c>
      <c r="U64" s="8">
        <v>0.0881</v>
      </c>
      <c r="V64" s="8">
        <v>0.088</v>
      </c>
      <c r="W64" s="8">
        <v>0.088</v>
      </c>
    </row>
    <row r="65" spans="1:23" ht="12.75">
      <c r="A65" s="3">
        <f>Summary!B31</f>
        <v>0</v>
      </c>
      <c r="B65" t="s">
        <v>1</v>
      </c>
      <c r="C65" s="7">
        <f aca="true" t="shared" si="34" ref="C65:V65">(1+C64)*D67</f>
        <v>0</v>
      </c>
      <c r="D65" s="7">
        <f t="shared" si="34"/>
        <v>0</v>
      </c>
      <c r="E65" s="7">
        <f t="shared" si="34"/>
        <v>0</v>
      </c>
      <c r="F65" s="7">
        <f t="shared" si="34"/>
        <v>0</v>
      </c>
      <c r="G65" s="7">
        <f t="shared" si="34"/>
        <v>0</v>
      </c>
      <c r="H65" s="7">
        <f t="shared" si="34"/>
        <v>0</v>
      </c>
      <c r="I65" s="7">
        <f t="shared" si="34"/>
        <v>0</v>
      </c>
      <c r="J65" s="7">
        <f t="shared" si="34"/>
        <v>0</v>
      </c>
      <c r="K65" s="7">
        <f t="shared" si="34"/>
        <v>0</v>
      </c>
      <c r="L65" s="7">
        <f t="shared" si="34"/>
        <v>0</v>
      </c>
      <c r="M65" s="7">
        <f t="shared" si="34"/>
        <v>0</v>
      </c>
      <c r="N65" s="7">
        <f t="shared" si="34"/>
        <v>0</v>
      </c>
      <c r="O65" s="7">
        <f t="shared" si="34"/>
        <v>0</v>
      </c>
      <c r="P65" s="7">
        <f t="shared" si="34"/>
        <v>0</v>
      </c>
      <c r="Q65" s="7">
        <f t="shared" si="34"/>
        <v>0</v>
      </c>
      <c r="R65" s="7">
        <f t="shared" si="34"/>
        <v>0</v>
      </c>
      <c r="S65" s="7">
        <f t="shared" si="34"/>
        <v>0</v>
      </c>
      <c r="T65" s="7">
        <f t="shared" si="34"/>
        <v>0</v>
      </c>
      <c r="U65" s="7">
        <f t="shared" si="34"/>
        <v>0</v>
      </c>
      <c r="V65" s="7">
        <f t="shared" si="34"/>
        <v>0</v>
      </c>
      <c r="W65" s="7">
        <f>(1+W64)*A66</f>
        <v>0</v>
      </c>
    </row>
    <row r="66" spans="1:23" s="9" customFormat="1" ht="12.75">
      <c r="A66" s="4">
        <f>A65*'Annual Data'!$A$3/$A$107</f>
        <v>0</v>
      </c>
      <c r="B66" s="9" t="s">
        <v>6</v>
      </c>
      <c r="C66" s="10">
        <f aca="true" t="shared" si="35" ref="C66:V66">D66*(1+C64)</f>
        <v>0</v>
      </c>
      <c r="D66" s="10">
        <f t="shared" si="35"/>
        <v>0</v>
      </c>
      <c r="E66" s="10">
        <f t="shared" si="35"/>
        <v>0</v>
      </c>
      <c r="F66" s="10">
        <f t="shared" si="35"/>
        <v>0</v>
      </c>
      <c r="G66" s="10">
        <f t="shared" si="35"/>
        <v>0</v>
      </c>
      <c r="H66" s="10">
        <f t="shared" si="35"/>
        <v>0</v>
      </c>
      <c r="I66" s="10">
        <f t="shared" si="35"/>
        <v>0</v>
      </c>
      <c r="J66" s="10">
        <f t="shared" si="35"/>
        <v>0</v>
      </c>
      <c r="K66" s="10">
        <f t="shared" si="35"/>
        <v>0</v>
      </c>
      <c r="L66" s="10">
        <f t="shared" si="35"/>
        <v>0</v>
      </c>
      <c r="M66" s="10">
        <f t="shared" si="35"/>
        <v>0</v>
      </c>
      <c r="N66" s="10">
        <f t="shared" si="35"/>
        <v>0</v>
      </c>
      <c r="O66" s="10">
        <f t="shared" si="35"/>
        <v>0</v>
      </c>
      <c r="P66" s="10">
        <f t="shared" si="35"/>
        <v>0</v>
      </c>
      <c r="Q66" s="10">
        <f t="shared" si="35"/>
        <v>0</v>
      </c>
      <c r="R66" s="10">
        <f t="shared" si="35"/>
        <v>0</v>
      </c>
      <c r="S66" s="10">
        <f t="shared" si="35"/>
        <v>0</v>
      </c>
      <c r="T66" s="10">
        <f t="shared" si="35"/>
        <v>0</v>
      </c>
      <c r="U66" s="10">
        <f t="shared" si="35"/>
        <v>0</v>
      </c>
      <c r="V66" s="10">
        <f t="shared" si="35"/>
        <v>0</v>
      </c>
      <c r="W66" s="10">
        <f>A66*(1+W64)</f>
        <v>0</v>
      </c>
    </row>
    <row r="67" spans="2:23" ht="12.75">
      <c r="B67" t="s">
        <v>2</v>
      </c>
      <c r="C67" s="7">
        <f>$A65/$A$107*C$107</f>
        <v>0</v>
      </c>
      <c r="D67" s="7">
        <f aca="true" t="shared" si="36" ref="D67:W67">$A65/$A$107*D$107</f>
        <v>0</v>
      </c>
      <c r="E67" s="7">
        <f t="shared" si="36"/>
        <v>0</v>
      </c>
      <c r="F67" s="7">
        <f t="shared" si="36"/>
        <v>0</v>
      </c>
      <c r="G67" s="7">
        <f t="shared" si="36"/>
        <v>0</v>
      </c>
      <c r="H67" s="7">
        <f t="shared" si="36"/>
        <v>0</v>
      </c>
      <c r="I67" s="7">
        <f t="shared" si="36"/>
        <v>0</v>
      </c>
      <c r="J67" s="7">
        <f t="shared" si="36"/>
        <v>0</v>
      </c>
      <c r="K67" s="7">
        <f t="shared" si="36"/>
        <v>0</v>
      </c>
      <c r="L67" s="7">
        <f t="shared" si="36"/>
        <v>0</v>
      </c>
      <c r="M67" s="7">
        <f t="shared" si="36"/>
        <v>0</v>
      </c>
      <c r="N67" s="7">
        <f t="shared" si="36"/>
        <v>0</v>
      </c>
      <c r="O67" s="7">
        <f t="shared" si="36"/>
        <v>0</v>
      </c>
      <c r="P67" s="7">
        <f t="shared" si="36"/>
        <v>0</v>
      </c>
      <c r="Q67" s="7">
        <f t="shared" si="36"/>
        <v>0</v>
      </c>
      <c r="R67" s="7">
        <f t="shared" si="36"/>
        <v>0</v>
      </c>
      <c r="S67" s="7">
        <f t="shared" si="36"/>
        <v>0</v>
      </c>
      <c r="T67" s="7">
        <f t="shared" si="36"/>
        <v>0</v>
      </c>
      <c r="U67" s="7">
        <f t="shared" si="36"/>
        <v>0</v>
      </c>
      <c r="V67" s="7">
        <f t="shared" si="36"/>
        <v>0</v>
      </c>
      <c r="W67" s="7">
        <f t="shared" si="36"/>
        <v>0</v>
      </c>
    </row>
    <row r="68" ht="12.75"/>
    <row r="69" spans="1:23" s="2" customFormat="1" ht="12.75">
      <c r="A69" s="3" t="s">
        <v>23</v>
      </c>
      <c r="B69" s="12" t="s">
        <v>0</v>
      </c>
      <c r="C69" s="8">
        <v>0.0552</v>
      </c>
      <c r="D69" s="8">
        <v>0.0598</v>
      </c>
      <c r="E69" s="8">
        <v>0.1252</v>
      </c>
      <c r="F69" s="8">
        <v>0.3135</v>
      </c>
      <c r="G69" s="8">
        <v>-0.2096</v>
      </c>
      <c r="H69" s="8">
        <v>-0.1097</v>
      </c>
      <c r="I69" s="8">
        <v>-0.1057</v>
      </c>
      <c r="J69" s="8">
        <v>0.2381</v>
      </c>
      <c r="K69" s="8">
        <v>0.2326</v>
      </c>
      <c r="L69" s="8">
        <v>0.3099</v>
      </c>
      <c r="M69" s="8">
        <v>0.2096</v>
      </c>
      <c r="N69" s="8">
        <v>0.3579</v>
      </c>
      <c r="O69" s="8">
        <v>-0.0017</v>
      </c>
      <c r="P69" s="8">
        <v>0.1062</v>
      </c>
      <c r="Q69" s="8">
        <v>0.1041</v>
      </c>
      <c r="R69" s="8">
        <v>0.16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</row>
    <row r="70" spans="1:23" ht="12.75">
      <c r="A70" s="3">
        <f>Summary!B33</f>
        <v>0</v>
      </c>
      <c r="B70" t="s">
        <v>1</v>
      </c>
      <c r="C70" s="7">
        <f aca="true" t="shared" si="37" ref="C70:V70">(1+C69)*D72</f>
        <v>0</v>
      </c>
      <c r="D70" s="7">
        <f t="shared" si="37"/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0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>(1+W69)*A71</f>
        <v>0</v>
      </c>
    </row>
    <row r="71" spans="1:23" s="9" customFormat="1" ht="12.75">
      <c r="A71" s="4">
        <f>A70*'Annual Data'!$A$3/$A$107</f>
        <v>0</v>
      </c>
      <c r="B71" s="9" t="s">
        <v>6</v>
      </c>
      <c r="C71" s="10">
        <f aca="true" t="shared" si="38" ref="C71:U71">D71*(1+C69)</f>
        <v>0</v>
      </c>
      <c r="D71" s="10">
        <f t="shared" si="38"/>
        <v>0</v>
      </c>
      <c r="E71" s="10">
        <f t="shared" si="38"/>
        <v>0</v>
      </c>
      <c r="F71" s="10">
        <f t="shared" si="38"/>
        <v>0</v>
      </c>
      <c r="G71" s="10">
        <f t="shared" si="38"/>
        <v>0</v>
      </c>
      <c r="H71" s="10">
        <f t="shared" si="38"/>
        <v>0</v>
      </c>
      <c r="I71" s="10">
        <f t="shared" si="38"/>
        <v>0</v>
      </c>
      <c r="J71" s="10">
        <f t="shared" si="38"/>
        <v>0</v>
      </c>
      <c r="K71" s="10">
        <f t="shared" si="38"/>
        <v>0</v>
      </c>
      <c r="L71" s="10">
        <f t="shared" si="38"/>
        <v>0</v>
      </c>
      <c r="M71" s="10">
        <f t="shared" si="38"/>
        <v>0</v>
      </c>
      <c r="N71" s="10">
        <f t="shared" si="38"/>
        <v>0</v>
      </c>
      <c r="O71" s="10">
        <f t="shared" si="38"/>
        <v>0</v>
      </c>
      <c r="P71" s="10">
        <f t="shared" si="38"/>
        <v>0</v>
      </c>
      <c r="Q71" s="10">
        <f t="shared" si="38"/>
        <v>0</v>
      </c>
      <c r="R71" s="10">
        <f t="shared" si="38"/>
        <v>0</v>
      </c>
      <c r="S71" s="10">
        <f t="shared" si="38"/>
        <v>0</v>
      </c>
      <c r="T71" s="10">
        <f t="shared" si="38"/>
        <v>0</v>
      </c>
      <c r="U71" s="10">
        <f t="shared" si="38"/>
        <v>0</v>
      </c>
      <c r="V71" s="10">
        <f>W71*(1+V69)</f>
        <v>0</v>
      </c>
      <c r="W71" s="10">
        <f>A71*(1+W69)</f>
        <v>0</v>
      </c>
    </row>
    <row r="72" spans="1:23" ht="12.75">
      <c r="A72" s="34" t="s">
        <v>24</v>
      </c>
      <c r="B72" t="s">
        <v>2</v>
      </c>
      <c r="C72" s="7">
        <f>$A70/$A$107*C$107</f>
        <v>0</v>
      </c>
      <c r="D72" s="7">
        <f aca="true" t="shared" si="39" ref="D72:W72">$A70/$A$107*D$107</f>
        <v>0</v>
      </c>
      <c r="E72" s="7">
        <f t="shared" si="39"/>
        <v>0</v>
      </c>
      <c r="F72" s="7">
        <f t="shared" si="39"/>
        <v>0</v>
      </c>
      <c r="G72" s="7">
        <f t="shared" si="39"/>
        <v>0</v>
      </c>
      <c r="H72" s="7">
        <f t="shared" si="39"/>
        <v>0</v>
      </c>
      <c r="I72" s="7">
        <f t="shared" si="39"/>
        <v>0</v>
      </c>
      <c r="J72" s="7">
        <f t="shared" si="39"/>
        <v>0</v>
      </c>
      <c r="K72" s="7">
        <f t="shared" si="39"/>
        <v>0</v>
      </c>
      <c r="L72" s="7">
        <f t="shared" si="39"/>
        <v>0</v>
      </c>
      <c r="M72" s="7">
        <f t="shared" si="39"/>
        <v>0</v>
      </c>
      <c r="N72" s="7">
        <f t="shared" si="39"/>
        <v>0</v>
      </c>
      <c r="O72" s="7">
        <f t="shared" si="39"/>
        <v>0</v>
      </c>
      <c r="P72" s="7">
        <f t="shared" si="39"/>
        <v>0</v>
      </c>
      <c r="Q72" s="7">
        <f t="shared" si="39"/>
        <v>0</v>
      </c>
      <c r="R72" s="7">
        <f t="shared" si="39"/>
        <v>0</v>
      </c>
      <c r="S72" s="7">
        <f t="shared" si="39"/>
        <v>0</v>
      </c>
      <c r="T72" s="7">
        <f t="shared" si="39"/>
        <v>0</v>
      </c>
      <c r="U72" s="7">
        <f t="shared" si="39"/>
        <v>0</v>
      </c>
      <c r="V72" s="7">
        <f t="shared" si="39"/>
        <v>0</v>
      </c>
      <c r="W72" s="7">
        <f t="shared" si="39"/>
        <v>0</v>
      </c>
    </row>
    <row r="73" spans="3:23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2" customFormat="1" ht="12.75">
      <c r="A74" s="3" t="s">
        <v>76</v>
      </c>
      <c r="B74" s="12" t="s">
        <v>0</v>
      </c>
      <c r="C74" s="8">
        <v>0.0334</v>
      </c>
      <c r="D74" s="8">
        <v>0.0491</v>
      </c>
      <c r="E74" s="8">
        <v>0.1088</v>
      </c>
      <c r="F74" s="8">
        <v>0.2868</v>
      </c>
      <c r="G74" s="8">
        <v>-0.221</v>
      </c>
      <c r="H74" s="8">
        <v>-0.1189</v>
      </c>
      <c r="I74" s="8">
        <v>-0.091</v>
      </c>
      <c r="J74" s="8">
        <v>0.2104</v>
      </c>
      <c r="K74" s="8">
        <v>0.2858</v>
      </c>
      <c r="L74" s="8">
        <v>0.3336</v>
      </c>
      <c r="M74" s="8">
        <v>0.2296</v>
      </c>
      <c r="N74" s="8">
        <v>0.3758</v>
      </c>
      <c r="O74" s="8">
        <v>0.0132</v>
      </c>
      <c r="P74" s="8">
        <v>0.1008</v>
      </c>
      <c r="Q74" s="8">
        <v>0.0762</v>
      </c>
      <c r="R74" s="8">
        <v>0.3047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</row>
    <row r="75" spans="1:23" ht="12.75">
      <c r="A75" s="3">
        <f>Summary!B29</f>
        <v>0</v>
      </c>
      <c r="B75" t="s">
        <v>1</v>
      </c>
      <c r="C75" s="7">
        <f aca="true" t="shared" si="40" ref="C75:V75">(1+C74)*D77</f>
        <v>0</v>
      </c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40"/>
        <v>0</v>
      </c>
      <c r="R75" s="7">
        <f t="shared" si="40"/>
        <v>0</v>
      </c>
      <c r="S75" s="7">
        <f t="shared" si="40"/>
        <v>0</v>
      </c>
      <c r="T75" s="7">
        <f t="shared" si="40"/>
        <v>0</v>
      </c>
      <c r="U75" s="7">
        <f t="shared" si="40"/>
        <v>0</v>
      </c>
      <c r="V75" s="7">
        <f t="shared" si="40"/>
        <v>0</v>
      </c>
      <c r="W75" s="7">
        <f>(1+W74)*A76</f>
        <v>0</v>
      </c>
    </row>
    <row r="76" spans="1:23" s="9" customFormat="1" ht="12.75">
      <c r="A76" s="4">
        <f>A75*'Annual Data'!$A$3/$A$107</f>
        <v>0</v>
      </c>
      <c r="B76" s="9" t="s">
        <v>6</v>
      </c>
      <c r="C76" s="10">
        <f aca="true" t="shared" si="41" ref="C76:U76">D76*(1+C74)</f>
        <v>0</v>
      </c>
      <c r="D76" s="10">
        <f t="shared" si="41"/>
        <v>0</v>
      </c>
      <c r="E76" s="10">
        <f t="shared" si="41"/>
        <v>0</v>
      </c>
      <c r="F76" s="10">
        <f t="shared" si="41"/>
        <v>0</v>
      </c>
      <c r="G76" s="10">
        <f t="shared" si="41"/>
        <v>0</v>
      </c>
      <c r="H76" s="10">
        <f t="shared" si="41"/>
        <v>0</v>
      </c>
      <c r="I76" s="10">
        <f t="shared" si="41"/>
        <v>0</v>
      </c>
      <c r="J76" s="10">
        <f t="shared" si="41"/>
        <v>0</v>
      </c>
      <c r="K76" s="10">
        <f t="shared" si="41"/>
        <v>0</v>
      </c>
      <c r="L76" s="10">
        <f t="shared" si="41"/>
        <v>0</v>
      </c>
      <c r="M76" s="10">
        <f t="shared" si="41"/>
        <v>0</v>
      </c>
      <c r="N76" s="10">
        <f t="shared" si="41"/>
        <v>0</v>
      </c>
      <c r="O76" s="10">
        <f t="shared" si="41"/>
        <v>0</v>
      </c>
      <c r="P76" s="10">
        <f t="shared" si="41"/>
        <v>0</v>
      </c>
      <c r="Q76" s="10">
        <f t="shared" si="41"/>
        <v>0</v>
      </c>
      <c r="R76" s="10">
        <f t="shared" si="41"/>
        <v>0</v>
      </c>
      <c r="S76" s="10">
        <f t="shared" si="41"/>
        <v>0</v>
      </c>
      <c r="T76" s="10">
        <f t="shared" si="41"/>
        <v>0</v>
      </c>
      <c r="U76" s="10">
        <f t="shared" si="41"/>
        <v>0</v>
      </c>
      <c r="V76" s="10">
        <f>W76*(1+V74)</f>
        <v>0</v>
      </c>
      <c r="W76" s="10">
        <f>A76*(1+W74)</f>
        <v>0</v>
      </c>
    </row>
    <row r="77" spans="1:23" ht="12.75">
      <c r="A77" s="35" t="s">
        <v>25</v>
      </c>
      <c r="B77" t="s">
        <v>2</v>
      </c>
      <c r="C77" s="7">
        <f>$A75/$A$107*C$107</f>
        <v>0</v>
      </c>
      <c r="D77" s="7">
        <f aca="true" t="shared" si="42" ref="D77:W77">$A75/$A$107*D$107</f>
        <v>0</v>
      </c>
      <c r="E77" s="7">
        <f t="shared" si="42"/>
        <v>0</v>
      </c>
      <c r="F77" s="7">
        <f t="shared" si="42"/>
        <v>0</v>
      </c>
      <c r="G77" s="7">
        <f t="shared" si="42"/>
        <v>0</v>
      </c>
      <c r="H77" s="7">
        <f t="shared" si="42"/>
        <v>0</v>
      </c>
      <c r="I77" s="7">
        <f t="shared" si="42"/>
        <v>0</v>
      </c>
      <c r="J77" s="7">
        <f t="shared" si="42"/>
        <v>0</v>
      </c>
      <c r="K77" s="7">
        <f t="shared" si="42"/>
        <v>0</v>
      </c>
      <c r="L77" s="7">
        <f t="shared" si="42"/>
        <v>0</v>
      </c>
      <c r="M77" s="7">
        <f t="shared" si="42"/>
        <v>0</v>
      </c>
      <c r="N77" s="7">
        <f t="shared" si="42"/>
        <v>0</v>
      </c>
      <c r="O77" s="7">
        <f t="shared" si="42"/>
        <v>0</v>
      </c>
      <c r="P77" s="7">
        <f t="shared" si="42"/>
        <v>0</v>
      </c>
      <c r="Q77" s="7">
        <f t="shared" si="42"/>
        <v>0</v>
      </c>
      <c r="R77" s="7">
        <f t="shared" si="42"/>
        <v>0</v>
      </c>
      <c r="S77" s="7">
        <f t="shared" si="42"/>
        <v>0</v>
      </c>
      <c r="T77" s="7">
        <f t="shared" si="42"/>
        <v>0</v>
      </c>
      <c r="U77" s="7">
        <f t="shared" si="42"/>
        <v>0</v>
      </c>
      <c r="V77" s="7">
        <f t="shared" si="42"/>
        <v>0</v>
      </c>
      <c r="W77" s="7">
        <f t="shared" si="42"/>
        <v>0</v>
      </c>
    </row>
    <row r="78" spans="3:23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2" customFormat="1" ht="12.75">
      <c r="A79" s="3" t="s">
        <v>29</v>
      </c>
      <c r="B79" s="12" t="s">
        <v>0</v>
      </c>
      <c r="C79" s="8">
        <v>0.0954</v>
      </c>
      <c r="D79" s="8">
        <v>0.3205</v>
      </c>
      <c r="E79" s="8">
        <v>0.2612</v>
      </c>
      <c r="F79" s="8">
        <v>0.5765</v>
      </c>
      <c r="G79" s="8">
        <v>-0.0743</v>
      </c>
      <c r="H79" s="8">
        <v>-0.0288</v>
      </c>
      <c r="I79" s="8">
        <v>-0.2756</v>
      </c>
      <c r="J79" s="8">
        <v>0.6157</v>
      </c>
      <c r="K79" s="8">
        <v>-0.1812</v>
      </c>
      <c r="L79" s="8">
        <v>-0.1682</v>
      </c>
      <c r="M79" s="8">
        <v>0.1583</v>
      </c>
      <c r="N79" s="8">
        <v>0.0056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</row>
    <row r="80" spans="1:23" ht="12.75">
      <c r="A80" s="3">
        <f>Summary!B22</f>
        <v>0</v>
      </c>
      <c r="B80" t="s">
        <v>1</v>
      </c>
      <c r="C80" s="7">
        <f aca="true" t="shared" si="43" ref="C80:V80">(1+C79)*D82</f>
        <v>0</v>
      </c>
      <c r="D80" s="7">
        <f t="shared" si="43"/>
        <v>0</v>
      </c>
      <c r="E80" s="7">
        <f t="shared" si="43"/>
        <v>0</v>
      </c>
      <c r="F80" s="7">
        <f t="shared" si="43"/>
        <v>0</v>
      </c>
      <c r="G80" s="7">
        <f t="shared" si="43"/>
        <v>0</v>
      </c>
      <c r="H80" s="7">
        <f t="shared" si="43"/>
        <v>0</v>
      </c>
      <c r="I80" s="7">
        <f t="shared" si="43"/>
        <v>0</v>
      </c>
      <c r="J80" s="7">
        <f t="shared" si="43"/>
        <v>0</v>
      </c>
      <c r="K80" s="7">
        <f t="shared" si="43"/>
        <v>0</v>
      </c>
      <c r="L80" s="7">
        <f t="shared" si="43"/>
        <v>0</v>
      </c>
      <c r="M80" s="7">
        <f t="shared" si="43"/>
        <v>0</v>
      </c>
      <c r="N80" s="7">
        <f t="shared" si="43"/>
        <v>0</v>
      </c>
      <c r="O80" s="7">
        <f t="shared" si="43"/>
        <v>0</v>
      </c>
      <c r="P80" s="7">
        <f t="shared" si="43"/>
        <v>0</v>
      </c>
      <c r="Q80" s="7">
        <f t="shared" si="43"/>
        <v>0</v>
      </c>
      <c r="R80" s="7">
        <f t="shared" si="43"/>
        <v>0</v>
      </c>
      <c r="S80" s="7">
        <f t="shared" si="43"/>
        <v>0</v>
      </c>
      <c r="T80" s="7">
        <f t="shared" si="43"/>
        <v>0</v>
      </c>
      <c r="U80" s="7">
        <f t="shared" si="43"/>
        <v>0</v>
      </c>
      <c r="V80" s="7">
        <f t="shared" si="43"/>
        <v>0</v>
      </c>
      <c r="W80" s="7">
        <f>(1+W79)*A81</f>
        <v>0</v>
      </c>
    </row>
    <row r="81" spans="1:23" s="9" customFormat="1" ht="12.75">
      <c r="A81" s="4">
        <f>A80*'Annual Data'!$A$3/$A$107</f>
        <v>0</v>
      </c>
      <c r="B81" s="9" t="s">
        <v>6</v>
      </c>
      <c r="C81" s="10">
        <f aca="true" t="shared" si="44" ref="C81:V81">D81*(1+C79)</f>
        <v>0</v>
      </c>
      <c r="D81" s="10">
        <f t="shared" si="44"/>
        <v>0</v>
      </c>
      <c r="E81" s="10">
        <f t="shared" si="44"/>
        <v>0</v>
      </c>
      <c r="F81" s="10">
        <f t="shared" si="44"/>
        <v>0</v>
      </c>
      <c r="G81" s="10">
        <f t="shared" si="44"/>
        <v>0</v>
      </c>
      <c r="H81" s="10">
        <f t="shared" si="44"/>
        <v>0</v>
      </c>
      <c r="I81" s="10">
        <f t="shared" si="44"/>
        <v>0</v>
      </c>
      <c r="J81" s="10">
        <f t="shared" si="44"/>
        <v>0</v>
      </c>
      <c r="K81" s="10">
        <f t="shared" si="44"/>
        <v>0</v>
      </c>
      <c r="L81" s="10">
        <f t="shared" si="44"/>
        <v>0</v>
      </c>
      <c r="M81" s="10">
        <f t="shared" si="44"/>
        <v>0</v>
      </c>
      <c r="N81" s="10">
        <f t="shared" si="44"/>
        <v>0</v>
      </c>
      <c r="O81" s="10">
        <f t="shared" si="44"/>
        <v>0</v>
      </c>
      <c r="P81" s="10">
        <f t="shared" si="44"/>
        <v>0</v>
      </c>
      <c r="Q81" s="10">
        <f t="shared" si="44"/>
        <v>0</v>
      </c>
      <c r="R81" s="10">
        <f t="shared" si="44"/>
        <v>0</v>
      </c>
      <c r="S81" s="10">
        <f t="shared" si="44"/>
        <v>0</v>
      </c>
      <c r="T81" s="10">
        <f t="shared" si="44"/>
        <v>0</v>
      </c>
      <c r="U81" s="10">
        <f t="shared" si="44"/>
        <v>0</v>
      </c>
      <c r="V81" s="10">
        <f t="shared" si="44"/>
        <v>0</v>
      </c>
      <c r="W81" s="10">
        <f>A81*(1+W79)</f>
        <v>0</v>
      </c>
    </row>
    <row r="82" spans="1:23" ht="12.75">
      <c r="A82" s="34" t="s">
        <v>72</v>
      </c>
      <c r="B82" t="s">
        <v>2</v>
      </c>
      <c r="C82" s="7">
        <f>$A80/$A$107*C$107</f>
        <v>0</v>
      </c>
      <c r="D82" s="7">
        <f aca="true" t="shared" si="45" ref="D82:W82">$A80/$A$107*D$107</f>
        <v>0</v>
      </c>
      <c r="E82" s="7">
        <f t="shared" si="45"/>
        <v>0</v>
      </c>
      <c r="F82" s="7">
        <f t="shared" si="45"/>
        <v>0</v>
      </c>
      <c r="G82" s="7">
        <f t="shared" si="45"/>
        <v>0</v>
      </c>
      <c r="H82" s="7">
        <f t="shared" si="45"/>
        <v>0</v>
      </c>
      <c r="I82" s="7">
        <f t="shared" si="45"/>
        <v>0</v>
      </c>
      <c r="J82" s="7">
        <f t="shared" si="45"/>
        <v>0</v>
      </c>
      <c r="K82" s="7">
        <f t="shared" si="45"/>
        <v>0</v>
      </c>
      <c r="L82" s="7">
        <f t="shared" si="45"/>
        <v>0</v>
      </c>
      <c r="M82" s="7">
        <f t="shared" si="45"/>
        <v>0</v>
      </c>
      <c r="N82" s="7">
        <f t="shared" si="45"/>
        <v>0</v>
      </c>
      <c r="O82" s="7">
        <f t="shared" si="45"/>
        <v>0</v>
      </c>
      <c r="P82" s="7">
        <f t="shared" si="45"/>
        <v>0</v>
      </c>
      <c r="Q82" s="7">
        <f t="shared" si="45"/>
        <v>0</v>
      </c>
      <c r="R82" s="7">
        <f t="shared" si="45"/>
        <v>0</v>
      </c>
      <c r="S82" s="7">
        <f t="shared" si="45"/>
        <v>0</v>
      </c>
      <c r="T82" s="7">
        <f t="shared" si="45"/>
        <v>0</v>
      </c>
      <c r="U82" s="7">
        <f t="shared" si="45"/>
        <v>0</v>
      </c>
      <c r="V82" s="7">
        <f t="shared" si="45"/>
        <v>0</v>
      </c>
      <c r="W82" s="7">
        <f t="shared" si="45"/>
        <v>0</v>
      </c>
    </row>
    <row r="83" ht="12.75"/>
    <row r="84" spans="1:23" s="2" customFormat="1" ht="12.75">
      <c r="A84" s="3" t="s">
        <v>30</v>
      </c>
      <c r="B84" s="12" t="s">
        <v>0</v>
      </c>
      <c r="C84" s="8">
        <v>0.1906</v>
      </c>
      <c r="D84" s="8">
        <v>0.0926</v>
      </c>
      <c r="E84" s="8">
        <v>0.2086</v>
      </c>
      <c r="F84" s="8">
        <v>0.387</v>
      </c>
      <c r="G84" s="8">
        <v>-0.1795</v>
      </c>
      <c r="H84" s="8">
        <v>-0.2033</v>
      </c>
      <c r="I84" s="8">
        <v>-0.0818</v>
      </c>
      <c r="J84" s="8">
        <v>0.1692</v>
      </c>
      <c r="K84" s="8">
        <v>0.2886</v>
      </c>
      <c r="L84" s="8">
        <v>0.2423</v>
      </c>
      <c r="M84" s="8">
        <v>0.2126</v>
      </c>
      <c r="N84" s="8">
        <v>0.2228</v>
      </c>
      <c r="O84" s="8">
        <v>0.0188</v>
      </c>
      <c r="P84" s="8">
        <v>0.2913</v>
      </c>
      <c r="Q84" s="8">
        <v>-0.0332</v>
      </c>
      <c r="R84" s="8">
        <v>0.124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</row>
    <row r="85" spans="1:23" ht="12.75">
      <c r="A85" s="3">
        <f>Summary!B23</f>
        <v>0</v>
      </c>
      <c r="B85" t="s">
        <v>1</v>
      </c>
      <c r="C85" s="7">
        <f aca="true" t="shared" si="46" ref="C85:V85">(1+C84)*D87</f>
        <v>0</v>
      </c>
      <c r="D85" s="7">
        <f t="shared" si="46"/>
        <v>0</v>
      </c>
      <c r="E85" s="7">
        <f t="shared" si="46"/>
        <v>0</v>
      </c>
      <c r="F85" s="7">
        <f t="shared" si="46"/>
        <v>0</v>
      </c>
      <c r="G85" s="7">
        <f t="shared" si="46"/>
        <v>0</v>
      </c>
      <c r="H85" s="7">
        <f t="shared" si="46"/>
        <v>0</v>
      </c>
      <c r="I85" s="7">
        <f t="shared" si="46"/>
        <v>0</v>
      </c>
      <c r="J85" s="7">
        <f t="shared" si="46"/>
        <v>0</v>
      </c>
      <c r="K85" s="7">
        <f t="shared" si="46"/>
        <v>0</v>
      </c>
      <c r="L85" s="7">
        <f t="shared" si="46"/>
        <v>0</v>
      </c>
      <c r="M85" s="7">
        <f t="shared" si="46"/>
        <v>0</v>
      </c>
      <c r="N85" s="7">
        <f t="shared" si="46"/>
        <v>0</v>
      </c>
      <c r="O85" s="7">
        <f t="shared" si="46"/>
        <v>0</v>
      </c>
      <c r="P85" s="7">
        <f t="shared" si="46"/>
        <v>0</v>
      </c>
      <c r="Q85" s="7">
        <f t="shared" si="46"/>
        <v>0</v>
      </c>
      <c r="R85" s="7">
        <f t="shared" si="46"/>
        <v>0</v>
      </c>
      <c r="S85" s="7">
        <f t="shared" si="46"/>
        <v>0</v>
      </c>
      <c r="T85" s="7">
        <f t="shared" si="46"/>
        <v>0</v>
      </c>
      <c r="U85" s="7">
        <f t="shared" si="46"/>
        <v>0</v>
      </c>
      <c r="V85" s="7">
        <f t="shared" si="46"/>
        <v>0</v>
      </c>
      <c r="W85" s="7">
        <f>(1+W84)*A86</f>
        <v>0</v>
      </c>
    </row>
    <row r="86" spans="1:23" s="9" customFormat="1" ht="12.75">
      <c r="A86" s="4">
        <f>A85*'Annual Data'!$A$3/$A$107</f>
        <v>0</v>
      </c>
      <c r="B86" s="9" t="s">
        <v>6</v>
      </c>
      <c r="C86" s="10">
        <f aca="true" t="shared" si="47" ref="C86:V86">D86*(1+C84)</f>
        <v>0</v>
      </c>
      <c r="D86" s="10">
        <f t="shared" si="47"/>
        <v>0</v>
      </c>
      <c r="E86" s="10">
        <f t="shared" si="47"/>
        <v>0</v>
      </c>
      <c r="F86" s="10">
        <f t="shared" si="47"/>
        <v>0</v>
      </c>
      <c r="G86" s="10">
        <f t="shared" si="47"/>
        <v>0</v>
      </c>
      <c r="H86" s="10">
        <f t="shared" si="47"/>
        <v>0</v>
      </c>
      <c r="I86" s="10">
        <f t="shared" si="47"/>
        <v>0</v>
      </c>
      <c r="J86" s="10">
        <f t="shared" si="47"/>
        <v>0</v>
      </c>
      <c r="K86" s="10">
        <f t="shared" si="47"/>
        <v>0</v>
      </c>
      <c r="L86" s="10">
        <f t="shared" si="47"/>
        <v>0</v>
      </c>
      <c r="M86" s="10">
        <f t="shared" si="47"/>
        <v>0</v>
      </c>
      <c r="N86" s="10">
        <f t="shared" si="47"/>
        <v>0</v>
      </c>
      <c r="O86" s="10">
        <f t="shared" si="47"/>
        <v>0</v>
      </c>
      <c r="P86" s="10">
        <f t="shared" si="47"/>
        <v>0</v>
      </c>
      <c r="Q86" s="10">
        <f t="shared" si="47"/>
        <v>0</v>
      </c>
      <c r="R86" s="10">
        <f t="shared" si="47"/>
        <v>0</v>
      </c>
      <c r="S86" s="10">
        <f t="shared" si="47"/>
        <v>0</v>
      </c>
      <c r="T86" s="10">
        <f t="shared" si="47"/>
        <v>0</v>
      </c>
      <c r="U86" s="10">
        <f t="shared" si="47"/>
        <v>0</v>
      </c>
      <c r="V86" s="10">
        <f t="shared" si="47"/>
        <v>0</v>
      </c>
      <c r="W86" s="10">
        <f>A86*(1+W84)</f>
        <v>0</v>
      </c>
    </row>
    <row r="87" spans="1:23" ht="12.75">
      <c r="A87" s="34" t="s">
        <v>73</v>
      </c>
      <c r="B87" t="s">
        <v>2</v>
      </c>
      <c r="C87" s="7">
        <f>$A85/$A$107*C$107</f>
        <v>0</v>
      </c>
      <c r="D87" s="7">
        <f aca="true" t="shared" si="48" ref="D87:W87">$A85/$A$107*D$107</f>
        <v>0</v>
      </c>
      <c r="E87" s="7">
        <f t="shared" si="48"/>
        <v>0</v>
      </c>
      <c r="F87" s="7">
        <f t="shared" si="48"/>
        <v>0</v>
      </c>
      <c r="G87" s="7">
        <f t="shared" si="48"/>
        <v>0</v>
      </c>
      <c r="H87" s="7">
        <f t="shared" si="48"/>
        <v>0</v>
      </c>
      <c r="I87" s="7">
        <f t="shared" si="48"/>
        <v>0</v>
      </c>
      <c r="J87" s="7">
        <f t="shared" si="48"/>
        <v>0</v>
      </c>
      <c r="K87" s="7">
        <f t="shared" si="48"/>
        <v>0</v>
      </c>
      <c r="L87" s="7">
        <f t="shared" si="48"/>
        <v>0</v>
      </c>
      <c r="M87" s="7">
        <f t="shared" si="48"/>
        <v>0</v>
      </c>
      <c r="N87" s="7">
        <f t="shared" si="48"/>
        <v>0</v>
      </c>
      <c r="O87" s="7">
        <f t="shared" si="48"/>
        <v>0</v>
      </c>
      <c r="P87" s="7">
        <f t="shared" si="48"/>
        <v>0</v>
      </c>
      <c r="Q87" s="7">
        <f t="shared" si="48"/>
        <v>0</v>
      </c>
      <c r="R87" s="7">
        <f t="shared" si="48"/>
        <v>0</v>
      </c>
      <c r="S87" s="7">
        <f t="shared" si="48"/>
        <v>0</v>
      </c>
      <c r="T87" s="7">
        <f t="shared" si="48"/>
        <v>0</v>
      </c>
      <c r="U87" s="7">
        <f t="shared" si="48"/>
        <v>0</v>
      </c>
      <c r="V87" s="7">
        <f t="shared" si="48"/>
        <v>0</v>
      </c>
      <c r="W87" s="7">
        <f t="shared" si="48"/>
        <v>0</v>
      </c>
    </row>
    <row r="88" ht="12.75"/>
    <row r="89" spans="1:23" s="2" customFormat="1" ht="12.75">
      <c r="A89" s="3" t="s">
        <v>31</v>
      </c>
      <c r="B89" s="12" t="s">
        <v>0</v>
      </c>
      <c r="C89" s="8">
        <v>0.0503</v>
      </c>
      <c r="D89" s="8">
        <v>0.2259</v>
      </c>
      <c r="E89" s="8">
        <v>0.1883</v>
      </c>
      <c r="F89" s="8">
        <v>0.3842</v>
      </c>
      <c r="G89" s="8">
        <v>-0.0932</v>
      </c>
      <c r="H89" s="8">
        <v>-0.2634</v>
      </c>
      <c r="I89" s="8">
        <v>-0.2574</v>
      </c>
      <c r="J89" s="8">
        <v>0.5705</v>
      </c>
      <c r="K89" s="8">
        <v>0.0241</v>
      </c>
      <c r="L89" s="8">
        <v>-0.2567</v>
      </c>
      <c r="M89" s="8">
        <v>-0.0782</v>
      </c>
      <c r="N89" s="8">
        <v>0.0275</v>
      </c>
      <c r="O89" s="8">
        <v>0.1304</v>
      </c>
      <c r="P89" s="8">
        <v>0.3546</v>
      </c>
      <c r="Q89" s="8">
        <v>-0.1817</v>
      </c>
      <c r="R89" s="8">
        <v>0.1065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</row>
    <row r="90" spans="1:23" ht="12.75">
      <c r="A90" s="3">
        <f>Summary!B24</f>
        <v>0</v>
      </c>
      <c r="B90" t="s">
        <v>1</v>
      </c>
      <c r="C90" s="7">
        <f aca="true" t="shared" si="49" ref="C90:V90">(1+C89)*D92</f>
        <v>0</v>
      </c>
      <c r="D90" s="7">
        <f t="shared" si="49"/>
        <v>0</v>
      </c>
      <c r="E90" s="7">
        <f t="shared" si="49"/>
        <v>0</v>
      </c>
      <c r="F90" s="7">
        <f t="shared" si="49"/>
        <v>0</v>
      </c>
      <c r="G90" s="7">
        <f t="shared" si="49"/>
        <v>0</v>
      </c>
      <c r="H90" s="7">
        <f t="shared" si="49"/>
        <v>0</v>
      </c>
      <c r="I90" s="7">
        <f t="shared" si="49"/>
        <v>0</v>
      </c>
      <c r="J90" s="7">
        <f t="shared" si="49"/>
        <v>0</v>
      </c>
      <c r="K90" s="7">
        <f t="shared" si="49"/>
        <v>0</v>
      </c>
      <c r="L90" s="7">
        <f t="shared" si="49"/>
        <v>0</v>
      </c>
      <c r="M90" s="7">
        <f t="shared" si="49"/>
        <v>0</v>
      </c>
      <c r="N90" s="7">
        <f t="shared" si="49"/>
        <v>0</v>
      </c>
      <c r="O90" s="7">
        <f t="shared" si="49"/>
        <v>0</v>
      </c>
      <c r="P90" s="7">
        <f t="shared" si="49"/>
        <v>0</v>
      </c>
      <c r="Q90" s="7">
        <f t="shared" si="49"/>
        <v>0</v>
      </c>
      <c r="R90" s="7">
        <f t="shared" si="49"/>
        <v>0</v>
      </c>
      <c r="S90" s="7">
        <f t="shared" si="49"/>
        <v>0</v>
      </c>
      <c r="T90" s="7">
        <f t="shared" si="49"/>
        <v>0</v>
      </c>
      <c r="U90" s="7">
        <f t="shared" si="49"/>
        <v>0</v>
      </c>
      <c r="V90" s="7">
        <f t="shared" si="49"/>
        <v>0</v>
      </c>
      <c r="W90" s="7">
        <f>(1+W89)*A91</f>
        <v>0</v>
      </c>
    </row>
    <row r="91" spans="1:23" s="9" customFormat="1" ht="12.75">
      <c r="A91" s="4">
        <f>A90*'Annual Data'!$A$3/$A$107</f>
        <v>0</v>
      </c>
      <c r="B91" s="9" t="s">
        <v>6</v>
      </c>
      <c r="C91" s="10">
        <f aca="true" t="shared" si="50" ref="C91:V91">D91*(1+C89)</f>
        <v>0</v>
      </c>
      <c r="D91" s="10">
        <f t="shared" si="50"/>
        <v>0</v>
      </c>
      <c r="E91" s="10">
        <f t="shared" si="50"/>
        <v>0</v>
      </c>
      <c r="F91" s="10">
        <f t="shared" si="50"/>
        <v>0</v>
      </c>
      <c r="G91" s="10">
        <f t="shared" si="50"/>
        <v>0</v>
      </c>
      <c r="H91" s="10">
        <f t="shared" si="50"/>
        <v>0</v>
      </c>
      <c r="I91" s="10">
        <f t="shared" si="50"/>
        <v>0</v>
      </c>
      <c r="J91" s="10">
        <f t="shared" si="50"/>
        <v>0</v>
      </c>
      <c r="K91" s="10">
        <f t="shared" si="50"/>
        <v>0</v>
      </c>
      <c r="L91" s="10">
        <f t="shared" si="50"/>
        <v>0</v>
      </c>
      <c r="M91" s="10">
        <f t="shared" si="50"/>
        <v>0</v>
      </c>
      <c r="N91" s="10">
        <f t="shared" si="50"/>
        <v>0</v>
      </c>
      <c r="O91" s="10">
        <f t="shared" si="50"/>
        <v>0</v>
      </c>
      <c r="P91" s="10">
        <f t="shared" si="50"/>
        <v>0</v>
      </c>
      <c r="Q91" s="10">
        <f t="shared" si="50"/>
        <v>0</v>
      </c>
      <c r="R91" s="10">
        <f t="shared" si="50"/>
        <v>0</v>
      </c>
      <c r="S91" s="10">
        <f t="shared" si="50"/>
        <v>0</v>
      </c>
      <c r="T91" s="10">
        <f t="shared" si="50"/>
        <v>0</v>
      </c>
      <c r="U91" s="10">
        <f t="shared" si="50"/>
        <v>0</v>
      </c>
      <c r="V91" s="10">
        <f t="shared" si="50"/>
        <v>0</v>
      </c>
      <c r="W91" s="10">
        <f>A91*(1+W89)</f>
        <v>0</v>
      </c>
    </row>
    <row r="92" spans="1:23" ht="12.75">
      <c r="A92" s="34" t="s">
        <v>74</v>
      </c>
      <c r="B92" t="s">
        <v>2</v>
      </c>
      <c r="C92" s="7">
        <f>$A90/$A$107*C$107</f>
        <v>0</v>
      </c>
      <c r="D92" s="7">
        <f aca="true" t="shared" si="51" ref="D92:W92">$A90/$A$107*D$107</f>
        <v>0</v>
      </c>
      <c r="E92" s="7">
        <f t="shared" si="51"/>
        <v>0</v>
      </c>
      <c r="F92" s="7">
        <f t="shared" si="51"/>
        <v>0</v>
      </c>
      <c r="G92" s="7">
        <f t="shared" si="51"/>
        <v>0</v>
      </c>
      <c r="H92" s="7">
        <f t="shared" si="51"/>
        <v>0</v>
      </c>
      <c r="I92" s="7">
        <f t="shared" si="51"/>
        <v>0</v>
      </c>
      <c r="J92" s="7">
        <f t="shared" si="51"/>
        <v>0</v>
      </c>
      <c r="K92" s="7">
        <f t="shared" si="51"/>
        <v>0</v>
      </c>
      <c r="L92" s="7">
        <f t="shared" si="51"/>
        <v>0</v>
      </c>
      <c r="M92" s="7">
        <f t="shared" si="51"/>
        <v>0</v>
      </c>
      <c r="N92" s="7">
        <f t="shared" si="51"/>
        <v>0</v>
      </c>
      <c r="O92" s="7">
        <f t="shared" si="51"/>
        <v>0</v>
      </c>
      <c r="P92" s="7">
        <f t="shared" si="51"/>
        <v>0</v>
      </c>
      <c r="Q92" s="7">
        <f t="shared" si="51"/>
        <v>0</v>
      </c>
      <c r="R92" s="7">
        <f t="shared" si="51"/>
        <v>0</v>
      </c>
      <c r="S92" s="7">
        <f t="shared" si="51"/>
        <v>0</v>
      </c>
      <c r="T92" s="7">
        <f t="shared" si="51"/>
        <v>0</v>
      </c>
      <c r="U92" s="7">
        <f t="shared" si="51"/>
        <v>0</v>
      </c>
      <c r="V92" s="7">
        <f t="shared" si="51"/>
        <v>0</v>
      </c>
      <c r="W92" s="7">
        <f t="shared" si="51"/>
        <v>0</v>
      </c>
    </row>
    <row r="93" ht="12.75"/>
    <row r="94" spans="1:23" s="2" customFormat="1" ht="12.75">
      <c r="A94" s="3" t="s">
        <v>32</v>
      </c>
      <c r="B94" s="12" t="s">
        <v>0</v>
      </c>
      <c r="C94" s="8">
        <v>0.1508</v>
      </c>
      <c r="D94" s="8">
        <v>0.1796</v>
      </c>
      <c r="E94" s="8">
        <v>0.1977</v>
      </c>
      <c r="F94" s="8">
        <v>0.419</v>
      </c>
      <c r="G94" s="8">
        <v>-0.1335</v>
      </c>
      <c r="H94" s="8">
        <v>-0.1402</v>
      </c>
      <c r="I94" s="8">
        <v>-0.0748</v>
      </c>
      <c r="J94" s="8">
        <v>-0.2181</v>
      </c>
      <c r="K94" s="8">
        <v>-0.1946</v>
      </c>
      <c r="L94" s="8">
        <v>-0.0458</v>
      </c>
      <c r="M94" s="8">
        <v>0.1022</v>
      </c>
      <c r="N94" s="8">
        <v>0.0965</v>
      </c>
      <c r="O94" s="8">
        <v>0.0525</v>
      </c>
      <c r="P94" s="8">
        <v>0.3049</v>
      </c>
      <c r="Q94" s="8">
        <v>-0.0872</v>
      </c>
      <c r="R94" s="8">
        <v>0.0996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</row>
    <row r="95" spans="1:23" ht="12.75">
      <c r="A95" s="3">
        <f>Summary!B25</f>
        <v>0</v>
      </c>
      <c r="B95" t="s">
        <v>1</v>
      </c>
      <c r="C95" s="7">
        <f aca="true" t="shared" si="52" ref="C95:V95">(1+C94)*D97</f>
        <v>0</v>
      </c>
      <c r="D95" s="7">
        <f t="shared" si="52"/>
        <v>0</v>
      </c>
      <c r="E95" s="7">
        <f t="shared" si="52"/>
        <v>0</v>
      </c>
      <c r="F95" s="7">
        <f t="shared" si="52"/>
        <v>0</v>
      </c>
      <c r="G95" s="7">
        <f t="shared" si="52"/>
        <v>0</v>
      </c>
      <c r="H95" s="7">
        <f t="shared" si="52"/>
        <v>0</v>
      </c>
      <c r="I95" s="7">
        <f t="shared" si="52"/>
        <v>0</v>
      </c>
      <c r="J95" s="7">
        <f t="shared" si="52"/>
        <v>0</v>
      </c>
      <c r="K95" s="7">
        <f t="shared" si="52"/>
        <v>0</v>
      </c>
      <c r="L95" s="7">
        <f t="shared" si="52"/>
        <v>0</v>
      </c>
      <c r="M95" s="7">
        <f t="shared" si="52"/>
        <v>0</v>
      </c>
      <c r="N95" s="7">
        <f t="shared" si="52"/>
        <v>0</v>
      </c>
      <c r="O95" s="7">
        <f t="shared" si="52"/>
        <v>0</v>
      </c>
      <c r="P95" s="7">
        <f t="shared" si="52"/>
        <v>0</v>
      </c>
      <c r="Q95" s="7">
        <f t="shared" si="52"/>
        <v>0</v>
      </c>
      <c r="R95" s="7">
        <f t="shared" si="52"/>
        <v>0</v>
      </c>
      <c r="S95" s="7">
        <f t="shared" si="52"/>
        <v>0</v>
      </c>
      <c r="T95" s="7">
        <f t="shared" si="52"/>
        <v>0</v>
      </c>
      <c r="U95" s="7">
        <f t="shared" si="52"/>
        <v>0</v>
      </c>
      <c r="V95" s="7">
        <f t="shared" si="52"/>
        <v>0</v>
      </c>
      <c r="W95" s="7">
        <f>(1+W94)*A96</f>
        <v>0</v>
      </c>
    </row>
    <row r="96" spans="1:23" s="9" customFormat="1" ht="12.75">
      <c r="A96" s="4">
        <f>A95*'Annual Data'!$A$3/$A$107</f>
        <v>0</v>
      </c>
      <c r="B96" s="9" t="s">
        <v>6</v>
      </c>
      <c r="C96" s="10">
        <f aca="true" t="shared" si="53" ref="C96:V96">D96*(1+C94)</f>
        <v>0</v>
      </c>
      <c r="D96" s="10">
        <f t="shared" si="53"/>
        <v>0</v>
      </c>
      <c r="E96" s="10">
        <f t="shared" si="53"/>
        <v>0</v>
      </c>
      <c r="F96" s="10">
        <f t="shared" si="53"/>
        <v>0</v>
      </c>
      <c r="G96" s="10">
        <f t="shared" si="53"/>
        <v>0</v>
      </c>
      <c r="H96" s="10">
        <f t="shared" si="53"/>
        <v>0</v>
      </c>
      <c r="I96" s="10">
        <f t="shared" si="53"/>
        <v>0</v>
      </c>
      <c r="J96" s="10">
        <f t="shared" si="53"/>
        <v>0</v>
      </c>
      <c r="K96" s="10">
        <f t="shared" si="53"/>
        <v>0</v>
      </c>
      <c r="L96" s="10">
        <f t="shared" si="53"/>
        <v>0</v>
      </c>
      <c r="M96" s="10">
        <f t="shared" si="53"/>
        <v>0</v>
      </c>
      <c r="N96" s="10">
        <f t="shared" si="53"/>
        <v>0</v>
      </c>
      <c r="O96" s="10">
        <f t="shared" si="53"/>
        <v>0</v>
      </c>
      <c r="P96" s="10">
        <f t="shared" si="53"/>
        <v>0</v>
      </c>
      <c r="Q96" s="10">
        <f t="shared" si="53"/>
        <v>0</v>
      </c>
      <c r="R96" s="10">
        <f t="shared" si="53"/>
        <v>0</v>
      </c>
      <c r="S96" s="10">
        <f t="shared" si="53"/>
        <v>0</v>
      </c>
      <c r="T96" s="10">
        <f t="shared" si="53"/>
        <v>0</v>
      </c>
      <c r="U96" s="10">
        <f t="shared" si="53"/>
        <v>0</v>
      </c>
      <c r="V96" s="10">
        <f t="shared" si="53"/>
        <v>0</v>
      </c>
      <c r="W96" s="10">
        <f>A96*(1+W94)</f>
        <v>0</v>
      </c>
    </row>
    <row r="97" spans="1:23" ht="12.75">
      <c r="A97" s="34" t="s">
        <v>75</v>
      </c>
      <c r="B97" t="s">
        <v>2</v>
      </c>
      <c r="C97" s="7">
        <f>$A95/$A$107*C$107</f>
        <v>0</v>
      </c>
      <c r="D97" s="7">
        <f aca="true" t="shared" si="54" ref="D97:W97">$A95/$A$107*D$107</f>
        <v>0</v>
      </c>
      <c r="E97" s="7">
        <f t="shared" si="54"/>
        <v>0</v>
      </c>
      <c r="F97" s="7">
        <f t="shared" si="54"/>
        <v>0</v>
      </c>
      <c r="G97" s="7">
        <f t="shared" si="54"/>
        <v>0</v>
      </c>
      <c r="H97" s="7">
        <f t="shared" si="54"/>
        <v>0</v>
      </c>
      <c r="I97" s="7">
        <f t="shared" si="54"/>
        <v>0</v>
      </c>
      <c r="J97" s="7">
        <f t="shared" si="54"/>
        <v>0</v>
      </c>
      <c r="K97" s="7">
        <f t="shared" si="54"/>
        <v>0</v>
      </c>
      <c r="L97" s="7">
        <f t="shared" si="54"/>
        <v>0</v>
      </c>
      <c r="M97" s="7">
        <f t="shared" si="54"/>
        <v>0</v>
      </c>
      <c r="N97" s="7">
        <f t="shared" si="54"/>
        <v>0</v>
      </c>
      <c r="O97" s="7">
        <f t="shared" si="54"/>
        <v>0</v>
      </c>
      <c r="P97" s="7">
        <f t="shared" si="54"/>
        <v>0</v>
      </c>
      <c r="Q97" s="7">
        <f t="shared" si="54"/>
        <v>0</v>
      </c>
      <c r="R97" s="7">
        <f t="shared" si="54"/>
        <v>0</v>
      </c>
      <c r="S97" s="7">
        <f t="shared" si="54"/>
        <v>0</v>
      </c>
      <c r="T97" s="7">
        <f t="shared" si="54"/>
        <v>0</v>
      </c>
      <c r="U97" s="7">
        <f t="shared" si="54"/>
        <v>0</v>
      </c>
      <c r="V97" s="7">
        <f t="shared" si="54"/>
        <v>0</v>
      </c>
      <c r="W97" s="7">
        <f t="shared" si="54"/>
        <v>0</v>
      </c>
    </row>
    <row r="98" ht="12.75"/>
    <row r="99" spans="1:23" s="2" customFormat="1" ht="12.75">
      <c r="A99" s="3" t="s">
        <v>33</v>
      </c>
      <c r="B99" s="12" t="s">
        <v>0</v>
      </c>
      <c r="C99" s="8">
        <v>0.2631</v>
      </c>
      <c r="D99" s="8">
        <v>0.3232</v>
      </c>
      <c r="E99" s="8">
        <v>-0.0631</v>
      </c>
      <c r="F99" s="8">
        <v>0.5021</v>
      </c>
      <c r="G99" s="8">
        <v>0.4181</v>
      </c>
      <c r="H99" s="8">
        <v>0.1957</v>
      </c>
      <c r="I99" s="8">
        <v>-0.1066</v>
      </c>
      <c r="J99" s="8">
        <v>0.2708</v>
      </c>
      <c r="K99" s="8">
        <v>-0.1649</v>
      </c>
      <c r="L99" s="8">
        <v>-0.3611</v>
      </c>
      <c r="M99" s="8">
        <v>0.0154</v>
      </c>
      <c r="N99" s="8">
        <v>-0.0257</v>
      </c>
      <c r="O99" s="8">
        <v>-0.0914</v>
      </c>
      <c r="P99" s="8">
        <v>1.3592</v>
      </c>
      <c r="Q99" s="8">
        <v>-0.2477</v>
      </c>
      <c r="R99" s="8">
        <v>0.0492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</row>
    <row r="100" spans="1:23" ht="12.75">
      <c r="A100" s="3">
        <f>Summary!B32</f>
        <v>0</v>
      </c>
      <c r="B100" t="s">
        <v>1</v>
      </c>
      <c r="C100" s="7">
        <f aca="true" t="shared" si="55" ref="C100:V100">(1+C99)*D102</f>
        <v>0</v>
      </c>
      <c r="D100" s="7">
        <f t="shared" si="55"/>
        <v>0</v>
      </c>
      <c r="E100" s="7">
        <f t="shared" si="55"/>
        <v>0</v>
      </c>
      <c r="F100" s="7">
        <f t="shared" si="55"/>
        <v>0</v>
      </c>
      <c r="G100" s="7">
        <f t="shared" si="55"/>
        <v>0</v>
      </c>
      <c r="H100" s="7">
        <f t="shared" si="55"/>
        <v>0</v>
      </c>
      <c r="I100" s="7">
        <f t="shared" si="55"/>
        <v>0</v>
      </c>
      <c r="J100" s="7">
        <f t="shared" si="55"/>
        <v>0</v>
      </c>
      <c r="K100" s="7">
        <f t="shared" si="55"/>
        <v>0</v>
      </c>
      <c r="L100" s="7">
        <f t="shared" si="55"/>
        <v>0</v>
      </c>
      <c r="M100" s="7">
        <f t="shared" si="55"/>
        <v>0</v>
      </c>
      <c r="N100" s="7">
        <f t="shared" si="55"/>
        <v>0</v>
      </c>
      <c r="O100" s="7">
        <f t="shared" si="55"/>
        <v>0</v>
      </c>
      <c r="P100" s="7">
        <f t="shared" si="55"/>
        <v>0</v>
      </c>
      <c r="Q100" s="7">
        <f t="shared" si="55"/>
        <v>0</v>
      </c>
      <c r="R100" s="7">
        <f t="shared" si="55"/>
        <v>0</v>
      </c>
      <c r="S100" s="7">
        <f t="shared" si="55"/>
        <v>0</v>
      </c>
      <c r="T100" s="7">
        <f t="shared" si="55"/>
        <v>0</v>
      </c>
      <c r="U100" s="7">
        <f t="shared" si="55"/>
        <v>0</v>
      </c>
      <c r="V100" s="7">
        <f t="shared" si="55"/>
        <v>0</v>
      </c>
      <c r="W100" s="7">
        <f>(1+W99)*A101</f>
        <v>0</v>
      </c>
    </row>
    <row r="101" spans="1:23" s="9" customFormat="1" ht="12.75">
      <c r="A101" s="4">
        <f>A100*'Annual Data'!$A$3/$A$107</f>
        <v>0</v>
      </c>
      <c r="B101" s="9" t="s">
        <v>6</v>
      </c>
      <c r="C101" s="10">
        <f aca="true" t="shared" si="56" ref="C101:V101">D101*(1+C99)</f>
        <v>0</v>
      </c>
      <c r="D101" s="10">
        <f t="shared" si="56"/>
        <v>0</v>
      </c>
      <c r="E101" s="10">
        <f t="shared" si="56"/>
        <v>0</v>
      </c>
      <c r="F101" s="10">
        <f t="shared" si="56"/>
        <v>0</v>
      </c>
      <c r="G101" s="10">
        <f t="shared" si="56"/>
        <v>0</v>
      </c>
      <c r="H101" s="10">
        <f t="shared" si="56"/>
        <v>0</v>
      </c>
      <c r="I101" s="10">
        <f t="shared" si="56"/>
        <v>0</v>
      </c>
      <c r="J101" s="10">
        <f t="shared" si="56"/>
        <v>0</v>
      </c>
      <c r="K101" s="10">
        <f t="shared" si="56"/>
        <v>0</v>
      </c>
      <c r="L101" s="10">
        <f t="shared" si="56"/>
        <v>0</v>
      </c>
      <c r="M101" s="10">
        <f t="shared" si="56"/>
        <v>0</v>
      </c>
      <c r="N101" s="10">
        <f t="shared" si="56"/>
        <v>0</v>
      </c>
      <c r="O101" s="10">
        <f t="shared" si="56"/>
        <v>0</v>
      </c>
      <c r="P101" s="10">
        <f t="shared" si="56"/>
        <v>0</v>
      </c>
      <c r="Q101" s="10">
        <f t="shared" si="56"/>
        <v>0</v>
      </c>
      <c r="R101" s="10">
        <f t="shared" si="56"/>
        <v>0</v>
      </c>
      <c r="S101" s="10">
        <f t="shared" si="56"/>
        <v>0</v>
      </c>
      <c r="T101" s="10">
        <f t="shared" si="56"/>
        <v>0</v>
      </c>
      <c r="U101" s="10">
        <f t="shared" si="56"/>
        <v>0</v>
      </c>
      <c r="V101" s="10">
        <f t="shared" si="56"/>
        <v>0</v>
      </c>
      <c r="W101" s="10">
        <f>A101*(1+W99)</f>
        <v>0</v>
      </c>
    </row>
    <row r="102" spans="1:23" ht="12.75">
      <c r="A102" s="34" t="s">
        <v>81</v>
      </c>
      <c r="B102" t="s">
        <v>2</v>
      </c>
      <c r="C102" s="7">
        <f>$A100/$A$107*C$107</f>
        <v>0</v>
      </c>
      <c r="D102" s="7">
        <f aca="true" t="shared" si="57" ref="D102:W102">$A100/$A$107*D$107</f>
        <v>0</v>
      </c>
      <c r="E102" s="7">
        <f t="shared" si="57"/>
        <v>0</v>
      </c>
      <c r="F102" s="7">
        <f t="shared" si="57"/>
        <v>0</v>
      </c>
      <c r="G102" s="7">
        <f t="shared" si="57"/>
        <v>0</v>
      </c>
      <c r="H102" s="7">
        <f t="shared" si="57"/>
        <v>0</v>
      </c>
      <c r="I102" s="7">
        <f t="shared" si="57"/>
        <v>0</v>
      </c>
      <c r="J102" s="7">
        <f t="shared" si="57"/>
        <v>0</v>
      </c>
      <c r="K102" s="7">
        <f t="shared" si="57"/>
        <v>0</v>
      </c>
      <c r="L102" s="7">
        <f t="shared" si="57"/>
        <v>0</v>
      </c>
      <c r="M102" s="7">
        <f t="shared" si="57"/>
        <v>0</v>
      </c>
      <c r="N102" s="7">
        <f t="shared" si="57"/>
        <v>0</v>
      </c>
      <c r="O102" s="7">
        <f t="shared" si="57"/>
        <v>0</v>
      </c>
      <c r="P102" s="7">
        <f t="shared" si="57"/>
        <v>0</v>
      </c>
      <c r="Q102" s="7">
        <f t="shared" si="57"/>
        <v>0</v>
      </c>
      <c r="R102" s="7">
        <f t="shared" si="57"/>
        <v>0</v>
      </c>
      <c r="S102" s="7">
        <f t="shared" si="57"/>
        <v>0</v>
      </c>
      <c r="T102" s="7">
        <f t="shared" si="57"/>
        <v>0</v>
      </c>
      <c r="U102" s="7">
        <f t="shared" si="57"/>
        <v>0</v>
      </c>
      <c r="V102" s="7">
        <f t="shared" si="57"/>
        <v>0</v>
      </c>
      <c r="W102" s="7">
        <f t="shared" si="57"/>
        <v>0</v>
      </c>
    </row>
    <row r="103" ht="12.75"/>
    <row r="104" ht="12.75"/>
    <row r="105" spans="2:23" ht="12.75">
      <c r="B105" t="s">
        <v>67</v>
      </c>
      <c r="C105" s="7">
        <f>C100+C95+C90+C85+C80+C75+C70+C65+C60+C55+C50+C45+C40+C35+C30+C25+C20+C15+C10</f>
        <v>0</v>
      </c>
      <c r="D105" s="7">
        <f aca="true" t="shared" si="58" ref="D105:W105">D100+D95+D90+D85+D80+D75+D70+D65+D60+D55+D50+D45+D40+D35+D30+D25+D20+D15+D10</f>
        <v>0</v>
      </c>
      <c r="E105" s="7">
        <f t="shared" si="58"/>
        <v>0</v>
      </c>
      <c r="F105" s="7">
        <f t="shared" si="58"/>
        <v>0</v>
      </c>
      <c r="G105" s="7">
        <f t="shared" si="58"/>
        <v>0</v>
      </c>
      <c r="H105" s="7">
        <f t="shared" si="58"/>
        <v>0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7">
        <f t="shared" si="58"/>
        <v>0</v>
      </c>
      <c r="P105" s="7">
        <f t="shared" si="58"/>
        <v>0</v>
      </c>
      <c r="Q105" s="7">
        <f t="shared" si="58"/>
        <v>0</v>
      </c>
      <c r="R105" s="7">
        <f t="shared" si="58"/>
        <v>0</v>
      </c>
      <c r="S105" s="7">
        <f t="shared" si="58"/>
        <v>0</v>
      </c>
      <c r="T105" s="7">
        <f t="shared" si="58"/>
        <v>0</v>
      </c>
      <c r="U105" s="7">
        <f t="shared" si="58"/>
        <v>0</v>
      </c>
      <c r="V105" s="7">
        <f t="shared" si="58"/>
        <v>0</v>
      </c>
      <c r="W105" s="7">
        <f t="shared" si="58"/>
        <v>0</v>
      </c>
    </row>
    <row r="106" spans="2:23" ht="12.75">
      <c r="B106" t="s">
        <v>6</v>
      </c>
      <c r="C106" s="7">
        <f>C21+C56+C16+C11+C46+C26+C36+C41+C31+C61+C66+C71+C76+C51+C81+C86+C91+C96+C101</f>
        <v>0</v>
      </c>
      <c r="D106" s="7">
        <f aca="true" t="shared" si="59" ref="D106:W106">D21+D56+D16+D11+D46+D26+D36+D41+D31+D61+D66+D71+D76+D51+D81+D86+D91+D96+D101</f>
        <v>0</v>
      </c>
      <c r="E106" s="7">
        <f t="shared" si="59"/>
        <v>0</v>
      </c>
      <c r="F106" s="7">
        <f t="shared" si="59"/>
        <v>0</v>
      </c>
      <c r="G106" s="7">
        <f t="shared" si="59"/>
        <v>0</v>
      </c>
      <c r="H106" s="7">
        <f t="shared" si="59"/>
        <v>0</v>
      </c>
      <c r="I106" s="7">
        <f t="shared" si="59"/>
        <v>0</v>
      </c>
      <c r="J106" s="7">
        <f t="shared" si="59"/>
        <v>0</v>
      </c>
      <c r="K106" s="7">
        <f t="shared" si="59"/>
        <v>0</v>
      </c>
      <c r="L106" s="7">
        <f t="shared" si="59"/>
        <v>0</v>
      </c>
      <c r="M106" s="7">
        <f t="shared" si="59"/>
        <v>0</v>
      </c>
      <c r="N106" s="7">
        <f t="shared" si="59"/>
        <v>0</v>
      </c>
      <c r="O106" s="7">
        <f t="shared" si="59"/>
        <v>0</v>
      </c>
      <c r="P106" s="7">
        <f t="shared" si="59"/>
        <v>0</v>
      </c>
      <c r="Q106" s="7">
        <f t="shared" si="59"/>
        <v>0</v>
      </c>
      <c r="R106" s="7">
        <f t="shared" si="59"/>
        <v>0</v>
      </c>
      <c r="S106" s="7">
        <f t="shared" si="59"/>
        <v>0</v>
      </c>
      <c r="T106" s="7">
        <f t="shared" si="59"/>
        <v>0</v>
      </c>
      <c r="U106" s="7">
        <f t="shared" si="59"/>
        <v>0</v>
      </c>
      <c r="V106" s="7">
        <f t="shared" si="59"/>
        <v>0</v>
      </c>
      <c r="W106" s="7">
        <f t="shared" si="59"/>
        <v>0</v>
      </c>
    </row>
    <row r="107" spans="1:23" ht="12.75">
      <c r="A107" s="2">
        <f>A55+A15+A10+A20+A45+A25+A35+A30+A40+A60+A65+A70+A75+A50+A80+A85+A90+A95+A100+0.00001</f>
        <v>1E-05</v>
      </c>
      <c r="B107" t="s">
        <v>12</v>
      </c>
      <c r="C107" s="7">
        <f>C55+C15+C10+C20+C45+C25+C35+C40+C30+C60+C65+C70+C75+C50+C80+C85+C90+C95+C100</f>
        <v>0</v>
      </c>
      <c r="D107" s="7">
        <f>D55+D15+D10+D20+D45+D25+D35+D40+D30+D60+D65+D70+D75+D50+D80+D85+D90+D95+D100</f>
        <v>0</v>
      </c>
      <c r="E107" s="7">
        <f aca="true" t="shared" si="60" ref="E107:W107">E55+E15+E10+E20+E45+E25+E35+E40+E30+E60+E65+E70+E75+E50+E80+E85+E90+E95+E100</f>
        <v>0</v>
      </c>
      <c r="F107" s="7">
        <f t="shared" si="60"/>
        <v>0</v>
      </c>
      <c r="G107" s="7">
        <f t="shared" si="60"/>
        <v>0</v>
      </c>
      <c r="H107" s="7">
        <f t="shared" si="60"/>
        <v>0</v>
      </c>
      <c r="I107" s="7">
        <f t="shared" si="60"/>
        <v>0</v>
      </c>
      <c r="J107" s="7">
        <f t="shared" si="60"/>
        <v>0</v>
      </c>
      <c r="K107" s="7">
        <f t="shared" si="60"/>
        <v>0</v>
      </c>
      <c r="L107" s="7">
        <f t="shared" si="60"/>
        <v>0</v>
      </c>
      <c r="M107" s="7">
        <f t="shared" si="60"/>
        <v>0</v>
      </c>
      <c r="N107" s="7">
        <f t="shared" si="60"/>
        <v>0</v>
      </c>
      <c r="O107" s="7">
        <f t="shared" si="60"/>
        <v>0</v>
      </c>
      <c r="P107" s="7">
        <f t="shared" si="60"/>
        <v>0</v>
      </c>
      <c r="Q107" s="7">
        <f t="shared" si="60"/>
        <v>0</v>
      </c>
      <c r="R107" s="7">
        <f t="shared" si="60"/>
        <v>0</v>
      </c>
      <c r="S107" s="7">
        <f t="shared" si="60"/>
        <v>0</v>
      </c>
      <c r="T107" s="7">
        <f t="shared" si="60"/>
        <v>0</v>
      </c>
      <c r="U107" s="7">
        <f t="shared" si="60"/>
        <v>0</v>
      </c>
      <c r="V107" s="7">
        <f t="shared" si="60"/>
        <v>0</v>
      </c>
      <c r="W107" s="7">
        <f t="shared" si="60"/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Chapter of Better Investing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 Hughes</dc:creator>
  <cp:keywords/>
  <dc:description>Comments:  tyhughes [at] gmail.com</dc:description>
  <cp:lastModifiedBy>Ty Hughes</cp:lastModifiedBy>
  <cp:lastPrinted>2006-09-02T01:12:00Z</cp:lastPrinted>
  <dcterms:created xsi:type="dcterms:W3CDTF">2006-08-21T23:03:04Z</dcterms:created>
  <dcterms:modified xsi:type="dcterms:W3CDTF">2006-09-10T13:30:46Z</dcterms:modified>
  <cp:category/>
  <cp:version/>
  <cp:contentType/>
  <cp:contentStatus/>
</cp:coreProperties>
</file>