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valuation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<sst xmlns="http://schemas.openxmlformats.org/spreadsheetml/2006/main" count="72" uniqueCount="46">
  <si>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Name</t>
  </si>
  <si>
    <t>Shares Held</t>
  </si>
  <si>
    <t>Cost Basis per Share</t>
  </si>
  <si>
    <t>Total Cost Basis</t>
  </si>
  <si>
    <t>Price per Share</t>
  </si>
  <si>
    <t>Market Value</t>
  </si>
  <si>
    <t>Unrealized Gain/(Loss)</t>
  </si>
  <si>
    <t>Percent</t>
  </si>
  <si>
    <t>Affiliated Computer Services Inc</t>
  </si>
  <si>
    <t>Amgen Co</t>
  </si>
  <si>
    <t>Bed, Bath &amp; Beyond Inc</t>
  </si>
  <si>
    <t>Brown &amp; Brown Inc</t>
  </si>
  <si>
    <t>Capital One Financial Corp</t>
  </si>
  <si>
    <t>Cardinal Health Inc</t>
  </si>
  <si>
    <t>Chevron</t>
  </si>
  <si>
    <t>Commerce Bancorp Inc</t>
  </si>
  <si>
    <t>FactSet Research Systems Inc</t>
  </si>
  <si>
    <t>Fifth Third Bancorp</t>
  </si>
  <si>
    <t>Harley-Davidson Inc</t>
  </si>
  <si>
    <t>Illinois Tool Works Inc</t>
  </si>
  <si>
    <t>Intel Corp</t>
  </si>
  <si>
    <t>Investors Financial Services</t>
  </si>
  <si>
    <t>Jack Henry &amp; Associates Inc</t>
  </si>
  <si>
    <t>Johnson &amp; Johnson</t>
  </si>
  <si>
    <t>Lowe's Companies Inc</t>
  </si>
  <si>
    <t>Marsh &amp; McLennan Companies Inc</t>
  </si>
  <si>
    <t>Maxim Integrated Prod Inc</t>
  </si>
  <si>
    <t>Occidental Petroleum Corp</t>
  </si>
  <si>
    <t>Patterson Co</t>
  </si>
  <si>
    <t>Pfizer Inc</t>
  </si>
  <si>
    <t>Stryker Corp</t>
  </si>
  <si>
    <t>Synovus Financial Corp</t>
  </si>
  <si>
    <t>Utstarcom Inc</t>
  </si>
  <si>
    <t>Wal-Mart Stores Inc</t>
  </si>
  <si>
    <t xml:space="preserve"> </t>
  </si>
  <si>
    <t>Bank</t>
  </si>
  <si>
    <t>Buy and Hold</t>
  </si>
  <si>
    <t>Total Securities and Cash Accounts</t>
  </si>
  <si>
    <t>Total Number of Valuation Units to Date:</t>
  </si>
  <si>
    <t>Value of One Unit:</t>
  </si>
  <si>
    <t>Valuation Date:</t>
  </si>
  <si>
    <t>New Tot Shrs</t>
  </si>
  <si>
    <t>New Mkt Value</t>
  </si>
  <si>
    <t>New Percent</t>
  </si>
  <si>
    <t>Change in Mkt Value</t>
  </si>
  <si>
    <t>Change in Shares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</si>
</sst>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?_);_(@_)"/>
    <numFmt numFmtId="166" formatCode="0.0%"/>
  </numFmts>
  <fonts count="4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 readingOrder="1"/>
    </xf>
    <xf numFmtId="164" fontId="1" fillId="0" borderId="0" xfId="0" applyNumberFormat="1" applyFont="1" applyAlignment="1">
      <alignment horizontal="center" vertical="center" wrapText="1" readingOrder="1"/>
    </xf>
    <xf numFmtId="43" fontId="1" fillId="0" borderId="0" xfId="0" applyNumberFormat="1" applyFont="1" applyAlignment="1">
      <alignment horizontal="center" vertical="center" wrapText="1" readingOrder="1"/>
    </xf>
    <xf numFmtId="165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43" fontId="1" fillId="2" borderId="1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165" fontId="1" fillId="3" borderId="1" xfId="0" applyNumberFormat="1" applyFont="1" applyFill="1" applyBorder="1" applyAlignment="1">
      <alignment horizontal="center" vertical="center" wrapText="1" readingOrder="1"/>
    </xf>
    <xf numFmtId="43" fontId="1" fillId="3" borderId="1" xfId="0" applyNumberFormat="1" applyFont="1" applyFill="1" applyBorder="1" applyAlignment="1">
      <alignment horizontal="center" vertical="center" wrapText="1" readingOrder="1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0" fillId="0" borderId="0" xfId="0" applyNumberFormat="1" applyAlignment="1">
      <alignment/>
    </xf>
    <xf numFmtId="166" fontId="1" fillId="2" borderId="1" xfId="0" applyNumberFormat="1" applyFont="1" applyFill="1" applyBorder="1" applyAlignment="1">
      <alignment horizontal="center" vertical="center" wrapText="1" readingOrder="1"/>
    </xf>
    <xf numFmtId="166" fontId="1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9.00390625" style="0" customWidth="1"/>
    <col min="2" max="2" width="9.57421875" style="1" bestFit="1" customWidth="1"/>
    <col min="3" max="3" width="8.00390625" style="2" bestFit="1" customWidth="1"/>
    <col min="4" max="4" width="10.28125" style="2" bestFit="1" customWidth="1"/>
    <col min="5" max="5" width="8.00390625" style="2" bestFit="1" customWidth="1"/>
    <col min="6" max="6" width="10.421875" style="2" customWidth="1"/>
    <col min="7" max="7" width="9.7109375" style="2" bestFit="1" customWidth="1"/>
    <col min="8" max="8" width="7.28125" style="14" bestFit="1" customWidth="1"/>
    <col min="9" max="9" width="9.8515625" style="0" bestFit="1" customWidth="1"/>
    <col min="10" max="10" width="9.140625" style="6" customWidth="1"/>
    <col min="12" max="12" width="10.28125" style="2" bestFit="1" customWidth="1"/>
    <col min="13" max="13" width="7.28125" style="14" bestFit="1" customWidth="1"/>
  </cols>
  <sheetData>
    <row r="1" spans="1:13" s="3" customFormat="1" ht="38.2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5" t="s">
        <v>7</v>
      </c>
      <c r="I1" s="10" t="s">
        <v>44</v>
      </c>
      <c r="J1" s="11" t="s">
        <v>45</v>
      </c>
      <c r="K1" s="10" t="s">
        <v>41</v>
      </c>
      <c r="L1" s="12" t="s">
        <v>42</v>
      </c>
      <c r="M1" s="13" t="s">
        <v>43</v>
      </c>
    </row>
    <row r="2" spans="1:13" ht="12.75">
      <c r="A2" t="s">
        <v>8</v>
      </c>
      <c r="B2" s="1">
        <v>29.736</v>
      </c>
      <c r="C2" s="2">
        <v>50.608017</v>
      </c>
      <c r="D2" s="2">
        <v>1504.88</v>
      </c>
      <c r="E2" s="2">
        <v>48.9</v>
      </c>
      <c r="F2" s="2">
        <v>1454.09</v>
      </c>
      <c r="G2" s="2">
        <v>-50.79</v>
      </c>
      <c r="H2" s="14">
        <f>F2/F35</f>
        <v>0.039186512481506126</v>
      </c>
      <c r="I2" s="2">
        <v>0</v>
      </c>
      <c r="J2" s="6">
        <f>I2/E2</f>
        <v>0</v>
      </c>
      <c r="K2" s="2">
        <f>B2+J2</f>
        <v>29.736</v>
      </c>
      <c r="L2" s="2">
        <f>K2*E2</f>
        <v>1454.0904</v>
      </c>
      <c r="M2" s="14">
        <f>L2/$F$35</f>
        <v>0.039186523261172446</v>
      </c>
    </row>
    <row r="3" spans="1:13" ht="12.75">
      <c r="A3" t="s">
        <v>9</v>
      </c>
      <c r="B3" s="1">
        <v>15.884</v>
      </c>
      <c r="C3" s="2">
        <v>56.660161</v>
      </c>
      <c r="D3" s="2">
        <v>899.99</v>
      </c>
      <c r="E3" s="2">
        <v>66.82</v>
      </c>
      <c r="F3" s="2">
        <v>1061.37</v>
      </c>
      <c r="G3" s="2">
        <v>161.38</v>
      </c>
      <c r="H3" s="14">
        <f>F3/$F$35</f>
        <v>0.02860303609301773</v>
      </c>
      <c r="I3" s="2">
        <v>800</v>
      </c>
      <c r="J3" s="6">
        <f aca="true" t="shared" si="0" ref="J3:J27">I3/E3</f>
        <v>11.97246333433104</v>
      </c>
      <c r="K3" s="2">
        <f aca="true" t="shared" si="1" ref="K3:K27">B3+J3</f>
        <v>27.85646333433104</v>
      </c>
      <c r="L3" s="2">
        <f aca="true" t="shared" si="2" ref="L3:L27">K3*E3</f>
        <v>1861.3688799999998</v>
      </c>
      <c r="M3" s="14">
        <f aca="true" t="shared" si="3" ref="M3:M27">L3/$F$35</f>
        <v>0.05016233854081045</v>
      </c>
    </row>
    <row r="4" spans="1:13" ht="12.75">
      <c r="A4" t="s">
        <v>10</v>
      </c>
      <c r="B4" s="1">
        <v>39.196</v>
      </c>
      <c r="C4" s="2">
        <v>37.629605</v>
      </c>
      <c r="D4" s="2">
        <v>1474.93</v>
      </c>
      <c r="E4" s="2">
        <v>36.47</v>
      </c>
      <c r="F4" s="2">
        <v>1429.48</v>
      </c>
      <c r="G4" s="2">
        <v>-45.45</v>
      </c>
      <c r="H4" s="14">
        <f aca="true" t="shared" si="4" ref="H4:H27">F4/$F$35</f>
        <v>0.03852329351144934</v>
      </c>
      <c r="I4" s="2">
        <v>0</v>
      </c>
      <c r="J4" s="6">
        <f t="shared" si="0"/>
        <v>0</v>
      </c>
      <c r="K4" s="2">
        <f t="shared" si="1"/>
        <v>39.196</v>
      </c>
      <c r="L4" s="2">
        <f t="shared" si="2"/>
        <v>1429.47812</v>
      </c>
      <c r="M4" s="14">
        <f t="shared" si="3"/>
        <v>0.038523242847017664</v>
      </c>
    </row>
    <row r="5" spans="1:13" ht="12.75">
      <c r="A5" t="s">
        <v>11</v>
      </c>
      <c r="B5" s="1">
        <v>42.036</v>
      </c>
      <c r="C5" s="2">
        <v>19.129318</v>
      </c>
      <c r="D5" s="2">
        <v>804.12</v>
      </c>
      <c r="E5" s="2">
        <v>29</v>
      </c>
      <c r="F5" s="2">
        <v>1219.04</v>
      </c>
      <c r="G5" s="2">
        <v>414.92</v>
      </c>
      <c r="H5" s="14">
        <f t="shared" si="4"/>
        <v>0.03285211106290204</v>
      </c>
      <c r="I5" s="2">
        <v>0</v>
      </c>
      <c r="J5" s="6">
        <f t="shared" si="0"/>
        <v>0</v>
      </c>
      <c r="K5" s="2">
        <f t="shared" si="1"/>
        <v>42.036</v>
      </c>
      <c r="L5" s="2">
        <f t="shared" si="2"/>
        <v>1219.044</v>
      </c>
      <c r="M5" s="14">
        <f t="shared" si="3"/>
        <v>0.0328522188595652</v>
      </c>
    </row>
    <row r="6" spans="1:13" ht="12.75">
      <c r="A6" t="s">
        <v>12</v>
      </c>
      <c r="B6" s="1">
        <v>11.548</v>
      </c>
      <c r="C6" s="2">
        <v>47.870627</v>
      </c>
      <c r="D6" s="2">
        <v>552.81</v>
      </c>
      <c r="E6" s="2">
        <v>83.82</v>
      </c>
      <c r="F6" s="2">
        <v>967.95</v>
      </c>
      <c r="G6" s="2">
        <v>415.14</v>
      </c>
      <c r="H6" s="14">
        <f t="shared" si="4"/>
        <v>0.026085445025049246</v>
      </c>
      <c r="I6" s="2">
        <v>900</v>
      </c>
      <c r="J6" s="6">
        <f t="shared" si="0"/>
        <v>10.737294201861133</v>
      </c>
      <c r="K6" s="2">
        <f t="shared" si="1"/>
        <v>22.285294201861134</v>
      </c>
      <c r="L6" s="2">
        <f t="shared" si="2"/>
        <v>1867.9533600000002</v>
      </c>
      <c r="M6" s="14">
        <f t="shared" si="3"/>
        <v>0.050339784783962005</v>
      </c>
    </row>
    <row r="7" spans="1:13" ht="12.75">
      <c r="A7" t="s">
        <v>13</v>
      </c>
      <c r="B7" s="1">
        <v>18.41</v>
      </c>
      <c r="C7" s="2">
        <v>53.413362</v>
      </c>
      <c r="D7" s="2">
        <v>983.34</v>
      </c>
      <c r="E7" s="2">
        <v>66.34</v>
      </c>
      <c r="F7" s="2">
        <v>1221.32</v>
      </c>
      <c r="G7" s="2">
        <v>237.98</v>
      </c>
      <c r="H7" s="14">
        <f t="shared" si="4"/>
        <v>0.032913555160899985</v>
      </c>
      <c r="I7" s="2">
        <v>0</v>
      </c>
      <c r="J7" s="6">
        <f t="shared" si="0"/>
        <v>0</v>
      </c>
      <c r="K7" s="2">
        <f t="shared" si="1"/>
        <v>18.41</v>
      </c>
      <c r="L7" s="2">
        <f t="shared" si="2"/>
        <v>1221.3194</v>
      </c>
      <c r="M7" s="14">
        <f t="shared" si="3"/>
        <v>0.032913538991400516</v>
      </c>
    </row>
    <row r="8" spans="1:13" ht="12.75">
      <c r="A8" t="s">
        <v>14</v>
      </c>
      <c r="B8" s="1">
        <v>29.648</v>
      </c>
      <c r="C8" s="2">
        <v>54.164868</v>
      </c>
      <c r="D8" s="2">
        <v>1605.88</v>
      </c>
      <c r="E8" s="2">
        <v>58.71</v>
      </c>
      <c r="F8" s="2">
        <v>1740.64</v>
      </c>
      <c r="G8" s="2">
        <v>134.76</v>
      </c>
      <c r="H8" s="14">
        <f t="shared" si="4"/>
        <v>0.046908795938221726</v>
      </c>
      <c r="I8" s="2">
        <v>0</v>
      </c>
      <c r="J8" s="6">
        <f t="shared" si="0"/>
        <v>0</v>
      </c>
      <c r="K8" s="2">
        <f t="shared" si="1"/>
        <v>29.648</v>
      </c>
      <c r="L8" s="2">
        <f t="shared" si="2"/>
        <v>1740.63408</v>
      </c>
      <c r="M8" s="14">
        <f t="shared" si="3"/>
        <v>0.04690863639916026</v>
      </c>
    </row>
    <row r="9" spans="1:13" ht="12.75">
      <c r="A9" t="s">
        <v>15</v>
      </c>
      <c r="B9" s="1">
        <v>55.661</v>
      </c>
      <c r="C9" s="2">
        <v>24.301755</v>
      </c>
      <c r="D9" s="2">
        <v>1352.66</v>
      </c>
      <c r="E9" s="2">
        <v>35.01</v>
      </c>
      <c r="F9" s="2">
        <v>1948.69</v>
      </c>
      <c r="G9" s="2">
        <v>596.03</v>
      </c>
      <c r="H9" s="14">
        <f t="shared" si="4"/>
        <v>0.05251556988053434</v>
      </c>
      <c r="I9" s="2">
        <v>0</v>
      </c>
      <c r="J9" s="6">
        <f t="shared" si="0"/>
        <v>0</v>
      </c>
      <c r="K9" s="2">
        <f t="shared" si="1"/>
        <v>55.661</v>
      </c>
      <c r="L9" s="2">
        <f t="shared" si="2"/>
        <v>1948.6916099999999</v>
      </c>
      <c r="M9" s="14">
        <f t="shared" si="3"/>
        <v>0.05251561326869125</v>
      </c>
    </row>
    <row r="10" spans="1:13" ht="12.75">
      <c r="A10" t="s">
        <v>16</v>
      </c>
      <c r="B10" s="1">
        <v>29.991</v>
      </c>
      <c r="C10" s="2">
        <v>26.723684</v>
      </c>
      <c r="D10" s="2">
        <v>801.47</v>
      </c>
      <c r="E10" s="2">
        <v>42.69</v>
      </c>
      <c r="F10" s="2">
        <v>1280.32</v>
      </c>
      <c r="G10" s="2">
        <v>478.85</v>
      </c>
      <c r="H10" s="14">
        <f t="shared" si="4"/>
        <v>0.034503555942425795</v>
      </c>
      <c r="I10" s="2">
        <v>0</v>
      </c>
      <c r="J10" s="6">
        <f t="shared" si="0"/>
        <v>0</v>
      </c>
      <c r="K10" s="2">
        <f t="shared" si="1"/>
        <v>29.991</v>
      </c>
      <c r="L10" s="2">
        <f t="shared" si="2"/>
        <v>1280.3157899999999</v>
      </c>
      <c r="M10" s="14">
        <f t="shared" si="3"/>
        <v>0.03450344248643782</v>
      </c>
    </row>
    <row r="11" spans="1:13" ht="12.75">
      <c r="A11" s="17" t="s">
        <v>17</v>
      </c>
      <c r="B11" s="1">
        <v>39.904</v>
      </c>
      <c r="C11" s="2">
        <v>42.365427</v>
      </c>
      <c r="D11" s="2">
        <v>1690.55</v>
      </c>
      <c r="E11" s="2">
        <v>37.54</v>
      </c>
      <c r="F11" s="2">
        <v>1498</v>
      </c>
      <c r="G11" s="2">
        <v>-192.55</v>
      </c>
      <c r="H11" s="14">
        <f t="shared" si="4"/>
        <v>0.04036985035128236</v>
      </c>
      <c r="I11" s="2">
        <f>-F11</f>
        <v>-1498</v>
      </c>
      <c r="J11" s="6">
        <f t="shared" si="0"/>
        <v>-39.90410229088972</v>
      </c>
      <c r="K11" s="2">
        <f t="shared" si="1"/>
        <v>-0.00010229088971414058</v>
      </c>
      <c r="L11" s="2">
        <f t="shared" si="2"/>
        <v>-0.0038399999998688372</v>
      </c>
      <c r="M11" s="14">
        <f t="shared" si="3"/>
        <v>-1.0348479662458562E-07</v>
      </c>
    </row>
    <row r="12" spans="1:13" ht="12.75">
      <c r="A12" s="17" t="s">
        <v>18</v>
      </c>
      <c r="B12" s="1">
        <v>20.013</v>
      </c>
      <c r="C12" s="2">
        <v>50.380253</v>
      </c>
      <c r="D12" s="2">
        <v>1008.26</v>
      </c>
      <c r="E12" s="2">
        <v>53.05</v>
      </c>
      <c r="F12" s="2">
        <v>1061.69</v>
      </c>
      <c r="G12" s="2">
        <v>53.43</v>
      </c>
      <c r="H12" s="14">
        <f t="shared" si="4"/>
        <v>0.028611659826070078</v>
      </c>
      <c r="I12" s="2">
        <f>-F12</f>
        <v>-1061.69</v>
      </c>
      <c r="J12" s="6">
        <f t="shared" si="0"/>
        <v>-20.013006597549484</v>
      </c>
      <c r="K12" s="2">
        <f t="shared" si="1"/>
        <v>-6.597549482734166E-06</v>
      </c>
      <c r="L12" s="2">
        <f t="shared" si="2"/>
        <v>-0.0003500000000590475</v>
      </c>
      <c r="M12" s="14">
        <f t="shared" si="3"/>
        <v>-9.432208027591833E-09</v>
      </c>
    </row>
    <row r="13" spans="1:13" ht="12.75">
      <c r="A13" t="s">
        <v>19</v>
      </c>
      <c r="B13" s="1">
        <v>31.352</v>
      </c>
      <c r="C13" s="2">
        <v>43.22308</v>
      </c>
      <c r="D13" s="2">
        <v>1355.13</v>
      </c>
      <c r="E13" s="2">
        <v>48.23</v>
      </c>
      <c r="F13" s="2">
        <v>1512.11</v>
      </c>
      <c r="G13" s="2">
        <v>156.98</v>
      </c>
      <c r="H13" s="14">
        <f t="shared" si="4"/>
        <v>0.04075010308055913</v>
      </c>
      <c r="I13" s="2">
        <v>0</v>
      </c>
      <c r="J13" s="6">
        <f t="shared" si="0"/>
        <v>0</v>
      </c>
      <c r="K13" s="2">
        <f t="shared" si="1"/>
        <v>31.352</v>
      </c>
      <c r="L13" s="2">
        <f t="shared" si="2"/>
        <v>1512.1069599999998</v>
      </c>
      <c r="M13" s="14">
        <f t="shared" si="3"/>
        <v>0.04075002115509513</v>
      </c>
    </row>
    <row r="14" spans="1:13" ht="12.75">
      <c r="A14" t="s">
        <v>20</v>
      </c>
      <c r="B14" s="1">
        <v>65.21956</v>
      </c>
      <c r="C14" s="2">
        <v>24.940217</v>
      </c>
      <c r="D14" s="2">
        <v>1626.59</v>
      </c>
      <c r="E14" s="2">
        <v>18.3</v>
      </c>
      <c r="F14" s="2">
        <v>1193.52</v>
      </c>
      <c r="G14" s="2">
        <v>-433.07</v>
      </c>
      <c r="H14" s="14">
        <f t="shared" si="4"/>
        <v>0.032164368351977654</v>
      </c>
      <c r="I14" s="2"/>
      <c r="J14" s="6">
        <f t="shared" si="0"/>
        <v>0</v>
      </c>
      <c r="K14" s="2">
        <f t="shared" si="1"/>
        <v>65.21956</v>
      </c>
      <c r="L14" s="2">
        <f t="shared" si="2"/>
        <v>1193.5179480000002</v>
      </c>
      <c r="M14" s="14">
        <f t="shared" si="3"/>
        <v>0.032164313052289464</v>
      </c>
    </row>
    <row r="15" spans="1:13" ht="12.75">
      <c r="A15" t="s">
        <v>21</v>
      </c>
      <c r="B15" s="1">
        <v>36.036</v>
      </c>
      <c r="C15" s="2">
        <v>40.546398</v>
      </c>
      <c r="D15" s="2">
        <v>1461.13</v>
      </c>
      <c r="E15" s="2">
        <v>43.55</v>
      </c>
      <c r="F15" s="2">
        <v>1569.37</v>
      </c>
      <c r="G15" s="2">
        <v>108.24</v>
      </c>
      <c r="H15" s="14">
        <f t="shared" si="4"/>
        <v>0.04229321231361282</v>
      </c>
      <c r="I15" s="2">
        <v>0</v>
      </c>
      <c r="J15" s="6">
        <f t="shared" si="0"/>
        <v>0</v>
      </c>
      <c r="K15" s="2">
        <f t="shared" si="1"/>
        <v>36.036</v>
      </c>
      <c r="L15" s="2">
        <f t="shared" si="2"/>
        <v>1569.3678</v>
      </c>
      <c r="M15" s="14">
        <f t="shared" si="3"/>
        <v>0.04229315302544809</v>
      </c>
    </row>
    <row r="16" spans="1:13" ht="12.75">
      <c r="A16" t="s">
        <v>22</v>
      </c>
      <c r="B16" s="1">
        <v>85.849</v>
      </c>
      <c r="C16" s="2">
        <v>18.588219</v>
      </c>
      <c r="D16" s="2">
        <v>1595.78</v>
      </c>
      <c r="E16" s="2">
        <v>19.07</v>
      </c>
      <c r="F16" s="2">
        <v>1637.14</v>
      </c>
      <c r="G16" s="2">
        <v>41.36</v>
      </c>
      <c r="H16" s="14">
        <f t="shared" si="4"/>
        <v>0.04411955727910442</v>
      </c>
      <c r="I16" s="2">
        <v>230</v>
      </c>
      <c r="J16" s="6">
        <f t="shared" si="0"/>
        <v>12.060828526481384</v>
      </c>
      <c r="K16" s="2">
        <f t="shared" si="1"/>
        <v>97.90982852648139</v>
      </c>
      <c r="L16" s="2">
        <f t="shared" si="2"/>
        <v>1867.1404300000002</v>
      </c>
      <c r="M16" s="14">
        <f t="shared" si="3"/>
        <v>0.0503178769986175</v>
      </c>
    </row>
    <row r="17" spans="1:13" ht="12.75">
      <c r="A17" t="s">
        <v>23</v>
      </c>
      <c r="B17" s="1">
        <v>17.234</v>
      </c>
      <c r="C17" s="2">
        <v>52.810143</v>
      </c>
      <c r="D17" s="2">
        <v>910.13</v>
      </c>
      <c r="E17" s="2">
        <v>61.68</v>
      </c>
      <c r="F17" s="2">
        <v>1062.99</v>
      </c>
      <c r="G17" s="2">
        <v>152.86</v>
      </c>
      <c r="H17" s="14">
        <f t="shared" si="4"/>
        <v>0.028646693741595224</v>
      </c>
      <c r="I17" s="2"/>
      <c r="J17" s="6">
        <f t="shared" si="0"/>
        <v>0</v>
      </c>
      <c r="K17" s="2">
        <f t="shared" si="1"/>
        <v>17.234</v>
      </c>
      <c r="L17" s="2">
        <f t="shared" si="2"/>
        <v>1062.99312</v>
      </c>
      <c r="M17" s="14">
        <f t="shared" si="3"/>
        <v>0.028646777822992485</v>
      </c>
    </row>
    <row r="18" spans="1:13" ht="12.75">
      <c r="A18" t="s">
        <v>24</v>
      </c>
      <c r="B18" s="1">
        <v>20.10449</v>
      </c>
      <c r="C18" s="2">
        <v>20.296461</v>
      </c>
      <c r="D18" s="2">
        <v>408.05</v>
      </c>
      <c r="E18" s="2">
        <v>62.24</v>
      </c>
      <c r="F18" s="2">
        <v>1251.3</v>
      </c>
      <c r="G18" s="2">
        <v>843.25</v>
      </c>
      <c r="H18" s="14">
        <f t="shared" si="4"/>
        <v>0.03372149115124141</v>
      </c>
      <c r="I18" s="2">
        <v>600</v>
      </c>
      <c r="J18" s="6">
        <f t="shared" si="0"/>
        <v>9.640102827763496</v>
      </c>
      <c r="K18" s="2">
        <f t="shared" si="1"/>
        <v>29.744592827763494</v>
      </c>
      <c r="L18" s="2">
        <f t="shared" si="2"/>
        <v>1851.3034576</v>
      </c>
      <c r="M18" s="14">
        <f t="shared" si="3"/>
        <v>0.04989108380382084</v>
      </c>
    </row>
    <row r="19" spans="1:13" ht="12.75">
      <c r="A19" t="s">
        <v>25</v>
      </c>
      <c r="B19" s="1">
        <v>32.979</v>
      </c>
      <c r="C19" s="2">
        <v>27.625762</v>
      </c>
      <c r="D19" s="2">
        <v>911.07</v>
      </c>
      <c r="E19" s="2">
        <v>27.54</v>
      </c>
      <c r="F19" s="2">
        <v>908.24</v>
      </c>
      <c r="G19" s="2">
        <v>-2.83</v>
      </c>
      <c r="H19" s="14">
        <f t="shared" si="4"/>
        <v>0.024476310335813548</v>
      </c>
      <c r="I19" s="2">
        <v>0</v>
      </c>
      <c r="J19" s="6">
        <f t="shared" si="0"/>
        <v>0</v>
      </c>
      <c r="K19" s="2">
        <f t="shared" si="1"/>
        <v>32.979</v>
      </c>
      <c r="L19" s="2">
        <f t="shared" si="2"/>
        <v>908.2416599999999</v>
      </c>
      <c r="M19" s="14">
        <f t="shared" si="3"/>
        <v>0.024476355071428757</v>
      </c>
    </row>
    <row r="20" spans="1:13" ht="12.75">
      <c r="A20" t="s">
        <v>26</v>
      </c>
      <c r="B20" s="1">
        <v>34.338</v>
      </c>
      <c r="C20" s="2">
        <v>39.051197</v>
      </c>
      <c r="D20" s="2">
        <v>1340.94</v>
      </c>
      <c r="E20" s="2">
        <v>32.16</v>
      </c>
      <c r="F20" s="2">
        <v>1104.31</v>
      </c>
      <c r="G20" s="2">
        <v>-236.63</v>
      </c>
      <c r="H20" s="14">
        <f t="shared" si="4"/>
        <v>0.029760233271979058</v>
      </c>
      <c r="I20" s="2">
        <v>750</v>
      </c>
      <c r="J20" s="6">
        <f t="shared" si="0"/>
        <v>23.320895522388064</v>
      </c>
      <c r="K20" s="2">
        <f t="shared" si="1"/>
        <v>57.658895522388065</v>
      </c>
      <c r="L20" s="2">
        <f t="shared" si="2"/>
        <v>1854.31008</v>
      </c>
      <c r="M20" s="14">
        <f t="shared" si="3"/>
        <v>0.04997210976934208</v>
      </c>
    </row>
    <row r="21" spans="1:13" ht="12.75">
      <c r="A21" t="s">
        <v>27</v>
      </c>
      <c r="B21" s="1">
        <v>19.388</v>
      </c>
      <c r="C21" s="2">
        <v>75.501341</v>
      </c>
      <c r="D21" s="2">
        <v>1463.82</v>
      </c>
      <c r="E21" s="2">
        <v>96.73</v>
      </c>
      <c r="F21" s="2">
        <v>1875.4</v>
      </c>
      <c r="G21" s="2">
        <v>411.58</v>
      </c>
      <c r="H21" s="14">
        <f t="shared" si="4"/>
        <v>0.050540465519889825</v>
      </c>
      <c r="I21" s="2">
        <v>0</v>
      </c>
      <c r="J21" s="6">
        <f t="shared" si="0"/>
        <v>0</v>
      </c>
      <c r="K21" s="2">
        <f t="shared" si="1"/>
        <v>19.388</v>
      </c>
      <c r="L21" s="2">
        <f t="shared" si="2"/>
        <v>1875.4012400000001</v>
      </c>
      <c r="M21" s="14">
        <f t="shared" si="3"/>
        <v>0.0505404989368554</v>
      </c>
    </row>
    <row r="22" spans="1:13" ht="12.75">
      <c r="A22" t="s">
        <v>28</v>
      </c>
      <c r="B22" s="1">
        <v>43.724</v>
      </c>
      <c r="C22" s="2">
        <v>29.158357</v>
      </c>
      <c r="D22" s="2">
        <v>1274.92</v>
      </c>
      <c r="E22" s="2">
        <v>34.66</v>
      </c>
      <c r="F22" s="2">
        <v>1515.47</v>
      </c>
      <c r="G22" s="2">
        <v>240.55</v>
      </c>
      <c r="H22" s="14">
        <f t="shared" si="4"/>
        <v>0.04084065227760874</v>
      </c>
      <c r="I22" s="2">
        <v>0</v>
      </c>
      <c r="J22" s="6">
        <f t="shared" si="0"/>
        <v>0</v>
      </c>
      <c r="K22" s="2">
        <f t="shared" si="1"/>
        <v>43.724</v>
      </c>
      <c r="L22" s="2">
        <f t="shared" si="2"/>
        <v>1515.4738399999997</v>
      </c>
      <c r="M22" s="14">
        <f t="shared" si="3"/>
        <v>0.040840755762405354</v>
      </c>
    </row>
    <row r="23" spans="1:13" ht="12.75">
      <c r="A23" t="s">
        <v>29</v>
      </c>
      <c r="B23" s="1">
        <v>74.28</v>
      </c>
      <c r="C23" s="2">
        <v>27.82189</v>
      </c>
      <c r="D23" s="2">
        <v>2066.61</v>
      </c>
      <c r="E23" s="2">
        <v>23.43</v>
      </c>
      <c r="F23" s="2">
        <v>1740.38</v>
      </c>
      <c r="G23" s="2">
        <v>-326.23</v>
      </c>
      <c r="H23" s="14">
        <f t="shared" si="4"/>
        <v>0.0469017891551167</v>
      </c>
      <c r="I23" s="2">
        <v>0</v>
      </c>
      <c r="J23" s="6">
        <f t="shared" si="0"/>
        <v>0</v>
      </c>
      <c r="K23" s="2">
        <f t="shared" si="1"/>
        <v>74.28</v>
      </c>
      <c r="L23" s="2">
        <f t="shared" si="2"/>
        <v>1740.3804</v>
      </c>
      <c r="M23" s="14">
        <f t="shared" si="3"/>
        <v>0.04690179993478301</v>
      </c>
    </row>
    <row r="24" spans="1:13" ht="12.75">
      <c r="A24" t="s">
        <v>30</v>
      </c>
      <c r="B24" s="1">
        <v>38.828</v>
      </c>
      <c r="C24" s="2">
        <v>45.06825</v>
      </c>
      <c r="D24" s="2">
        <v>1749.91</v>
      </c>
      <c r="E24" s="2">
        <v>45.06</v>
      </c>
      <c r="F24" s="2">
        <v>1749.59</v>
      </c>
      <c r="G24" s="2">
        <v>-0.32</v>
      </c>
      <c r="H24" s="14">
        <f t="shared" si="4"/>
        <v>0.047149990972029446</v>
      </c>
      <c r="I24" s="2">
        <v>0</v>
      </c>
      <c r="J24" s="6">
        <f t="shared" si="0"/>
        <v>0</v>
      </c>
      <c r="K24" s="2">
        <f t="shared" si="1"/>
        <v>38.828</v>
      </c>
      <c r="L24" s="2">
        <f t="shared" si="2"/>
        <v>1749.5896800000003</v>
      </c>
      <c r="M24" s="14">
        <f t="shared" si="3"/>
        <v>0.047149982348296406</v>
      </c>
    </row>
    <row r="25" spans="1:13" ht="12.75">
      <c r="A25" t="s">
        <v>31</v>
      </c>
      <c r="B25" s="1">
        <v>51.511</v>
      </c>
      <c r="C25" s="2">
        <v>27.551979</v>
      </c>
      <c r="D25" s="2">
        <v>1419.23</v>
      </c>
      <c r="E25" s="2">
        <v>26.65</v>
      </c>
      <c r="F25" s="2">
        <v>1372.77</v>
      </c>
      <c r="G25" s="2">
        <v>-46.46</v>
      </c>
      <c r="H25" s="14">
        <f t="shared" si="4"/>
        <v>0.03699500631957937</v>
      </c>
      <c r="I25" s="2">
        <v>500</v>
      </c>
      <c r="J25" s="6">
        <f t="shared" si="0"/>
        <v>18.76172607879925</v>
      </c>
      <c r="K25" s="2">
        <f t="shared" si="1"/>
        <v>70.27272607879925</v>
      </c>
      <c r="L25" s="2">
        <f t="shared" si="2"/>
        <v>1872.7681499999999</v>
      </c>
      <c r="M25" s="14">
        <f t="shared" si="3"/>
        <v>0.05046953935790916</v>
      </c>
    </row>
    <row r="26" spans="1:13" ht="12.75">
      <c r="A26" s="17" t="s">
        <v>32</v>
      </c>
      <c r="B26" s="1">
        <v>49.111</v>
      </c>
      <c r="C26" s="2">
        <v>23.416343</v>
      </c>
      <c r="D26" s="2">
        <v>1150</v>
      </c>
      <c r="E26" s="2">
        <v>6.06</v>
      </c>
      <c r="F26" s="2">
        <v>297.61</v>
      </c>
      <c r="G26" s="2">
        <v>-852.39</v>
      </c>
      <c r="H26" s="14">
        <f t="shared" si="4"/>
        <v>0.008020341230337213</v>
      </c>
      <c r="I26" s="2">
        <f>-F26</f>
        <v>-297.61</v>
      </c>
      <c r="J26" s="6">
        <f t="shared" si="0"/>
        <v>-49.11056105610562</v>
      </c>
      <c r="K26" s="2">
        <f t="shared" si="1"/>
        <v>0.0004389438943803725</v>
      </c>
      <c r="L26" s="2">
        <f t="shared" si="2"/>
        <v>0.0026599999999450574</v>
      </c>
      <c r="M26" s="14">
        <f t="shared" si="3"/>
        <v>7.168478099612355E-08</v>
      </c>
    </row>
    <row r="27" spans="1:13" ht="12.75">
      <c r="A27" t="s">
        <v>33</v>
      </c>
      <c r="B27" s="1">
        <v>38.543</v>
      </c>
      <c r="C27" s="2">
        <v>47.463872</v>
      </c>
      <c r="D27" s="2">
        <v>1829.4</v>
      </c>
      <c r="E27" s="2">
        <v>48.31</v>
      </c>
      <c r="F27" s="2">
        <v>1862.01</v>
      </c>
      <c r="G27" s="2">
        <v>32.61</v>
      </c>
      <c r="H27" s="14">
        <f t="shared" si="4"/>
        <v>0.050179616189980826</v>
      </c>
      <c r="I27" s="2">
        <v>0</v>
      </c>
      <c r="J27" s="6">
        <f t="shared" si="0"/>
        <v>0</v>
      </c>
      <c r="K27" s="2">
        <f t="shared" si="1"/>
        <v>38.543</v>
      </c>
      <c r="L27" s="2">
        <f t="shared" si="2"/>
        <v>1862.01233</v>
      </c>
      <c r="M27" s="14">
        <f t="shared" si="3"/>
        <v>0.050179678981537114</v>
      </c>
    </row>
    <row r="28" spans="1:13" ht="12.75">
      <c r="A28" t="s">
        <v>34</v>
      </c>
      <c r="B28" s="1" t="s">
        <v>34</v>
      </c>
      <c r="C28" s="2" t="s">
        <v>34</v>
      </c>
      <c r="D28" s="2">
        <f>SUM(D2:D27)</f>
        <v>33241.6</v>
      </c>
      <c r="E28" s="2" t="s">
        <v>34</v>
      </c>
      <c r="F28" s="2">
        <f>SUM(F2:F27)</f>
        <v>35534.80000000001</v>
      </c>
      <c r="G28" s="2">
        <f>SUM(G2:G27)</f>
        <v>2293.2000000000003</v>
      </c>
      <c r="H28" s="14">
        <f>SUM(H2:H27)</f>
        <v>0.9576332164637842</v>
      </c>
      <c r="I28" s="2">
        <f>SUM(I2:I27)</f>
        <v>922.6999999999999</v>
      </c>
      <c r="J28" s="2">
        <f>SUM(J2:J27)</f>
        <v>-22.534359452920455</v>
      </c>
      <c r="K28" s="2">
        <f>SUM(K2:K27)</f>
        <v>947.9896905470797</v>
      </c>
      <c r="L28" s="2">
        <f>SUM(L2:L27)</f>
        <v>36457.50120559999</v>
      </c>
      <c r="M28" s="14">
        <f>SUM(M2:M27)</f>
        <v>0.9824992442268147</v>
      </c>
    </row>
    <row r="29" ht="12.75">
      <c r="A29" t="s">
        <v>34</v>
      </c>
    </row>
    <row r="30" spans="1:8" ht="25.5">
      <c r="A30" s="5" t="s">
        <v>0</v>
      </c>
      <c r="B30" s="1" t="s">
        <v>34</v>
      </c>
      <c r="C30" s="2" t="s">
        <v>34</v>
      </c>
      <c r="D30" s="5" t="s">
        <v>3</v>
      </c>
      <c r="E30" s="2" t="s">
        <v>34</v>
      </c>
      <c r="F30" s="5" t="s">
        <v>5</v>
      </c>
      <c r="G30" s="5" t="s">
        <v>6</v>
      </c>
      <c r="H30" s="16" t="s">
        <v>7</v>
      </c>
    </row>
    <row r="31" spans="1:8" ht="12.75">
      <c r="A31" t="s">
        <v>35</v>
      </c>
      <c r="B31" s="1" t="s">
        <v>34</v>
      </c>
      <c r="C31" s="2" t="s">
        <v>34</v>
      </c>
      <c r="D31" s="2">
        <v>421.5</v>
      </c>
      <c r="E31" s="2" t="s">
        <v>34</v>
      </c>
      <c r="F31" s="2">
        <v>421.5</v>
      </c>
      <c r="G31" s="2">
        <v>0</v>
      </c>
      <c r="H31" s="14">
        <f>F31/$F$35</f>
        <v>0.011359073379883523</v>
      </c>
    </row>
    <row r="32" spans="1:8" ht="12.75">
      <c r="A32" t="s">
        <v>36</v>
      </c>
      <c r="B32" s="1" t="s">
        <v>34</v>
      </c>
      <c r="C32" s="2" t="s">
        <v>34</v>
      </c>
      <c r="D32" s="2">
        <v>1150.6</v>
      </c>
      <c r="E32" s="2" t="s">
        <v>34</v>
      </c>
      <c r="F32" s="2">
        <v>1150.6</v>
      </c>
      <c r="G32" s="2">
        <v>0</v>
      </c>
      <c r="H32" s="14">
        <f>F32/$F$35</f>
        <v>0.0310077101563321</v>
      </c>
    </row>
    <row r="33" spans="1:8" ht="12.75">
      <c r="A33" t="s">
        <v>34</v>
      </c>
      <c r="B33" s="1" t="s">
        <v>34</v>
      </c>
      <c r="C33" s="2" t="s">
        <v>34</v>
      </c>
      <c r="D33" s="2">
        <v>1572.1</v>
      </c>
      <c r="E33" s="2" t="s">
        <v>34</v>
      </c>
      <c r="F33" s="2">
        <v>1572.1</v>
      </c>
      <c r="G33" s="2">
        <v>0</v>
      </c>
      <c r="H33" s="14">
        <f>H32+H31</f>
        <v>0.042366783536215626</v>
      </c>
    </row>
    <row r="34" spans="1:2" ht="12.75">
      <c r="A34" t="s">
        <v>34</v>
      </c>
      <c r="B34" s="4"/>
    </row>
    <row r="35" spans="1:8" ht="12.75">
      <c r="A35" t="s">
        <v>37</v>
      </c>
      <c r="B35" s="1" t="s">
        <v>34</v>
      </c>
      <c r="C35" s="2" t="s">
        <v>34</v>
      </c>
      <c r="D35" s="2">
        <v>34813.7</v>
      </c>
      <c r="E35" s="2" t="s">
        <v>34</v>
      </c>
      <c r="F35" s="2">
        <f>F32+F31+F28</f>
        <v>37106.90000000001</v>
      </c>
      <c r="G35" s="2">
        <f>G28</f>
        <v>2293.2000000000003</v>
      </c>
      <c r="H35" s="14">
        <f>H28+H32+H31</f>
        <v>0.9999999999999998</v>
      </c>
    </row>
    <row r="37" spans="1:2" ht="12.75">
      <c r="A37" t="s">
        <v>38</v>
      </c>
      <c r="B37" s="1">
        <v>2845.548494</v>
      </c>
    </row>
    <row r="38" spans="1:2" ht="12.75">
      <c r="A38" t="s">
        <v>39</v>
      </c>
      <c r="B38" s="1">
        <v>13.040333</v>
      </c>
    </row>
    <row r="39" spans="1:2" ht="12.75">
      <c r="A39" t="s">
        <v>40</v>
      </c>
      <c r="B39" s="1">
        <v>38886</v>
      </c>
    </row>
  </sheetData>
  <printOptions horizontalCentered="1" verticalCentered="1"/>
  <pageMargins left="0.75" right="0.75" top="1" bottom="1" header="0.5" footer="0.5"/>
  <pageSetup fitToHeight="1" fitToWidth="1" horizontalDpi="1200" verticalDpi="1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 Hughes</cp:lastModifiedBy>
  <cp:lastPrinted>2006-06-18T16:53:33Z</cp:lastPrinted>
  <dcterms:created xsi:type="dcterms:W3CDTF">2006-06-18T15:00:16Z</dcterms:created>
  <dcterms:modified xsi:type="dcterms:W3CDTF">2006-06-18T20:02:25Z</dcterms:modified>
  <cp:category/>
  <cp:version/>
  <cp:contentType/>
  <cp:contentStatus/>
</cp:coreProperties>
</file>